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embeddings/oleObject6.bin" ContentType="application/vnd.openxmlformats-officedocument.oleObject"/>
  <Override PartName="/xl/drawings/drawing6.xml" ContentType="application/vnd.openxmlformats-officedocument.drawing+xml"/>
  <Override PartName="/xl/embeddings/oleObject7.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70.73\ftp\OEOC\Marketing\فرم خام ارزیابی کیفی خدمات\"/>
    </mc:Choice>
  </mc:AlternateContent>
  <bookViews>
    <workbookView xWindow="0" yWindow="0" windowWidth="20490" windowHeight="7755" activeTab="1"/>
  </bookViews>
  <sheets>
    <sheet name="main" sheetId="2" r:id="rId1"/>
    <sheet name="company info " sheetId="8" r:id="rId2"/>
    <sheet name="experience" sheetId="4" r:id="rId3"/>
    <sheet name="financial" sheetId="3" r:id="rId4"/>
    <sheet name="equipment" sheetId="6" r:id="rId5"/>
    <sheet name="planning &amp; HSE" sheetId="10" r:id="rId6"/>
  </sheets>
  <externalReferences>
    <externalReference r:id="rId7"/>
  </externalReferences>
  <calcPr calcId="152511"/>
</workbook>
</file>

<file path=xl/calcChain.xml><?xml version="1.0" encoding="utf-8"?>
<calcChain xmlns="http://schemas.openxmlformats.org/spreadsheetml/2006/main">
  <c r="U28" i="8" l="1"/>
  <c r="AB20" i="8"/>
  <c r="AB19" i="8"/>
  <c r="I20" i="10"/>
  <c r="U27" i="8" l="1"/>
  <c r="N29" i="8"/>
  <c r="N28" i="8"/>
  <c r="N27" i="8"/>
  <c r="E29" i="8"/>
  <c r="E28" i="8"/>
  <c r="E27" i="8"/>
  <c r="AB14" i="8"/>
  <c r="AB15" i="8"/>
  <c r="AB16" i="8"/>
  <c r="AB17" i="8"/>
  <c r="AB18" i="8"/>
  <c r="AB13" i="8"/>
  <c r="K27" i="3" l="1"/>
  <c r="K28" i="3"/>
  <c r="K26" i="3"/>
  <c r="T57" i="3"/>
  <c r="T58" i="3"/>
  <c r="T56" i="3"/>
  <c r="M38" i="10" l="1"/>
  <c r="M37" i="10"/>
  <c r="M35" i="10"/>
  <c r="M33" i="10"/>
  <c r="M31" i="10"/>
  <c r="M29" i="10"/>
  <c r="J2" i="10"/>
  <c r="I21" i="6" l="1"/>
  <c r="J21" i="6"/>
  <c r="I19" i="6"/>
  <c r="J19" i="6"/>
  <c r="I20" i="6"/>
  <c r="J20" i="6"/>
  <c r="I17" i="6"/>
  <c r="J17" i="6"/>
  <c r="I18" i="6"/>
  <c r="J18" i="6"/>
  <c r="I16" i="6"/>
  <c r="J16" i="6"/>
  <c r="F2" i="6"/>
  <c r="AJ16" i="10" l="1"/>
  <c r="AK16" i="10"/>
  <c r="AL16" i="10"/>
  <c r="AM16" i="10"/>
  <c r="M48" i="10" l="1"/>
  <c r="M47" i="10"/>
  <c r="M46" i="10"/>
  <c r="M45" i="10"/>
  <c r="M44" i="10"/>
  <c r="M43" i="10"/>
  <c r="M42" i="10"/>
  <c r="M41" i="10"/>
  <c r="M40" i="10"/>
  <c r="M39" i="10"/>
  <c r="AM21" i="10"/>
  <c r="AL21" i="10"/>
  <c r="AK21" i="10"/>
  <c r="AJ21" i="10"/>
  <c r="AM19" i="10"/>
  <c r="AL19" i="10"/>
  <c r="AK19" i="10"/>
  <c r="AJ19" i="10"/>
  <c r="AM18" i="10"/>
  <c r="AL18" i="10"/>
  <c r="AK18" i="10"/>
  <c r="AJ18" i="10"/>
  <c r="AM17" i="10"/>
  <c r="AL17" i="10"/>
  <c r="AK17" i="10"/>
  <c r="AJ17" i="10"/>
  <c r="AM15" i="10"/>
  <c r="AL15" i="10"/>
  <c r="AK15" i="10"/>
  <c r="AJ15" i="10"/>
  <c r="AM14" i="10"/>
  <c r="AL14" i="10"/>
  <c r="AK14" i="10"/>
  <c r="AJ14" i="10"/>
  <c r="AM13" i="10"/>
  <c r="AL13" i="10"/>
  <c r="AK13" i="10"/>
  <c r="AJ13" i="10"/>
  <c r="AM12" i="10"/>
  <c r="AL12" i="10"/>
  <c r="AK12" i="10"/>
  <c r="AJ12" i="10"/>
  <c r="AM11" i="10"/>
  <c r="AL11" i="10"/>
  <c r="AK11" i="10"/>
  <c r="AJ11" i="10"/>
  <c r="AM10" i="10"/>
  <c r="AL10" i="10"/>
  <c r="AK10" i="10"/>
  <c r="AJ10" i="10"/>
  <c r="AM9" i="10"/>
  <c r="AL9" i="10"/>
  <c r="AK9" i="10"/>
  <c r="AJ9" i="10"/>
  <c r="AM8" i="10"/>
  <c r="AL8" i="10"/>
  <c r="AK8" i="10"/>
  <c r="AJ8" i="10"/>
  <c r="AM7" i="10"/>
  <c r="AL7" i="10"/>
  <c r="AK7" i="10"/>
  <c r="AJ7" i="10"/>
  <c r="AM6" i="10"/>
  <c r="AL6" i="10"/>
  <c r="AK6" i="10"/>
  <c r="AJ6" i="10"/>
  <c r="AM5" i="10"/>
  <c r="AL5" i="10"/>
  <c r="AK5" i="10"/>
  <c r="AJ5" i="10"/>
  <c r="AN2" i="10"/>
  <c r="G2" i="8" l="1"/>
  <c r="W2" i="4" l="1"/>
  <c r="W2" i="3" l="1"/>
  <c r="V195" i="4" l="1"/>
  <c r="V158" i="4"/>
  <c r="V121" i="4"/>
  <c r="V84" i="4"/>
  <c r="V47" i="4"/>
  <c r="T48" i="3" l="1"/>
  <c r="T49" i="3"/>
  <c r="T47" i="3"/>
  <c r="F69" i="4" l="1"/>
  <c r="G69" i="4" s="1"/>
  <c r="I69" i="4"/>
  <c r="J69" i="4" s="1"/>
  <c r="M69" i="4"/>
  <c r="N69" i="4" s="1"/>
  <c r="P69" i="4"/>
  <c r="Q69" i="4" s="1"/>
  <c r="T69" i="4"/>
  <c r="U69" i="4" s="1"/>
  <c r="W69" i="4"/>
  <c r="X69" i="4" s="1"/>
  <c r="F75" i="4"/>
  <c r="G75" i="4" s="1"/>
  <c r="I75" i="4"/>
  <c r="J75" i="4" s="1"/>
  <c r="M75" i="4"/>
  <c r="N75" i="4" s="1"/>
  <c r="P75" i="4"/>
  <c r="Q75" i="4" s="1"/>
  <c r="T75" i="4"/>
  <c r="U75" i="4" s="1"/>
  <c r="W75" i="4"/>
  <c r="X75" i="4" s="1"/>
  <c r="F84" i="4"/>
  <c r="L84" i="4"/>
  <c r="Q84" i="4"/>
  <c r="F86" i="4"/>
  <c r="L86" i="4"/>
  <c r="AA86" i="4"/>
  <c r="F106" i="4"/>
  <c r="G106" i="4" s="1"/>
  <c r="I106" i="4"/>
  <c r="J106" i="4" s="1"/>
  <c r="M106" i="4"/>
  <c r="N106" i="4" s="1"/>
  <c r="P106" i="4"/>
  <c r="Q106" i="4" s="1"/>
  <c r="T106" i="4"/>
  <c r="U106" i="4" s="1"/>
  <c r="W106" i="4"/>
  <c r="X106" i="4" s="1"/>
  <c r="F112" i="4"/>
  <c r="G112" i="4" s="1"/>
  <c r="I112" i="4"/>
  <c r="J112" i="4" s="1"/>
  <c r="M112" i="4"/>
  <c r="N112" i="4" s="1"/>
  <c r="P112" i="4"/>
  <c r="Q112" i="4" s="1"/>
  <c r="T112" i="4"/>
  <c r="U112" i="4" s="1"/>
  <c r="W112" i="4"/>
  <c r="X112" i="4" s="1"/>
  <c r="F121" i="4"/>
  <c r="L121" i="4"/>
  <c r="Q121" i="4"/>
  <c r="F123" i="4"/>
  <c r="L123" i="4"/>
  <c r="AA123" i="4"/>
  <c r="F143" i="4"/>
  <c r="G143" i="4" s="1"/>
  <c r="I143" i="4"/>
  <c r="J143" i="4" s="1"/>
  <c r="M143" i="4"/>
  <c r="N143" i="4" s="1"/>
  <c r="P143" i="4"/>
  <c r="Q143" i="4" s="1"/>
  <c r="T143" i="4"/>
  <c r="U143" i="4" s="1"/>
  <c r="W143" i="4"/>
  <c r="X143" i="4" s="1"/>
  <c r="F149" i="4"/>
  <c r="G149" i="4" s="1"/>
  <c r="I149" i="4"/>
  <c r="J149" i="4" s="1"/>
  <c r="M149" i="4"/>
  <c r="N149" i="4" s="1"/>
  <c r="P149" i="4"/>
  <c r="Q149" i="4" s="1"/>
  <c r="T149" i="4"/>
  <c r="U149" i="4" s="1"/>
  <c r="W149" i="4"/>
  <c r="X149" i="4" s="1"/>
  <c r="F158" i="4"/>
  <c r="L158" i="4"/>
  <c r="Q158" i="4"/>
  <c r="F160" i="4"/>
  <c r="L160" i="4"/>
  <c r="AA160" i="4"/>
  <c r="F180" i="4"/>
  <c r="G180" i="4" s="1"/>
  <c r="I180" i="4"/>
  <c r="J180" i="4" s="1"/>
  <c r="M180" i="4"/>
  <c r="N180" i="4" s="1"/>
  <c r="P180" i="4"/>
  <c r="Q180" i="4" s="1"/>
  <c r="T180" i="4"/>
  <c r="U180" i="4" s="1"/>
  <c r="W180" i="4"/>
  <c r="X180" i="4" s="1"/>
  <c r="F186" i="4"/>
  <c r="G186" i="4" s="1"/>
  <c r="I186" i="4"/>
  <c r="J186" i="4" s="1"/>
  <c r="M186" i="4"/>
  <c r="N186" i="4" s="1"/>
  <c r="P186" i="4"/>
  <c r="Q186" i="4" s="1"/>
  <c r="T186" i="4"/>
  <c r="U186" i="4" s="1"/>
  <c r="W186" i="4"/>
  <c r="X186" i="4" s="1"/>
  <c r="F195" i="4"/>
  <c r="L195" i="4"/>
  <c r="Q195" i="4"/>
  <c r="F197" i="4"/>
  <c r="L197" i="4"/>
  <c r="AA197" i="4"/>
  <c r="F38" i="4" l="1"/>
  <c r="W32" i="4"/>
  <c r="T32" i="4"/>
  <c r="P32" i="4"/>
  <c r="M32" i="4"/>
  <c r="I32" i="4"/>
  <c r="F32" i="4"/>
  <c r="AA49" i="4"/>
  <c r="X32" i="4" l="1"/>
  <c r="U32" i="4"/>
  <c r="Q32" i="4"/>
  <c r="N32" i="4"/>
  <c r="J32" i="4"/>
  <c r="G32" i="4"/>
  <c r="Q47" i="4" l="1"/>
  <c r="E16" i="2" l="1"/>
  <c r="L49" i="4" l="1"/>
  <c r="F49" i="4"/>
  <c r="L47" i="4"/>
  <c r="F47" i="4"/>
  <c r="X29" i="3" l="1"/>
  <c r="X30" i="3"/>
  <c r="X31" i="3"/>
  <c r="X32" i="3"/>
  <c r="X33" i="3"/>
  <c r="X34" i="3"/>
  <c r="X35" i="3"/>
  <c r="X36" i="3"/>
  <c r="X37" i="3"/>
  <c r="X38" i="3"/>
  <c r="X39" i="3"/>
</calcChain>
</file>

<file path=xl/sharedStrings.xml><?xml version="1.0" encoding="utf-8"?>
<sst xmlns="http://schemas.openxmlformats.org/spreadsheetml/2006/main" count="374" uniqueCount="222">
  <si>
    <r>
      <rPr>
        <sz val="11"/>
        <color theme="0"/>
        <rFont val="B Titr"/>
        <charset val="178"/>
      </rPr>
      <t>ر</t>
    </r>
    <r>
      <rPr>
        <sz val="11"/>
        <color theme="1"/>
        <rFont val="B Titr"/>
        <charset val="178"/>
      </rPr>
      <t>1-مشخصات شركت اصلي</t>
    </r>
  </si>
  <si>
    <t>نام شركت</t>
  </si>
  <si>
    <t>آدرس دفتر مركزي</t>
  </si>
  <si>
    <t>شماره تلفن</t>
  </si>
  <si>
    <t>شماره ثبت شركت</t>
  </si>
  <si>
    <t xml:space="preserve">محل ثبت </t>
  </si>
  <si>
    <t>مشخصات كلي شركت</t>
  </si>
  <si>
    <t>نام ونام خانوادگي</t>
  </si>
  <si>
    <t>ميزان تحصيلات</t>
  </si>
  <si>
    <t>رشته تحصيلي</t>
  </si>
  <si>
    <t>سابقه كار(سال)</t>
  </si>
  <si>
    <t>عنوان سازماني</t>
  </si>
  <si>
    <t>رئيس هيات مديره</t>
  </si>
  <si>
    <t>مدير عامل</t>
  </si>
  <si>
    <t>عضو هيات مديره</t>
  </si>
  <si>
    <t>سرمايه ثبت شده</t>
  </si>
  <si>
    <t>تصوير اساسنامه</t>
  </si>
  <si>
    <t>تصويرآگهي ثبت</t>
  </si>
  <si>
    <t>تصوير آخرين تغييرات</t>
  </si>
  <si>
    <t>تصوير گواهينامه صلاحيت</t>
  </si>
  <si>
    <t>ريال</t>
  </si>
  <si>
    <t>شماره نمابر</t>
  </si>
  <si>
    <t>راهنماي تكميل جدول،مستندات و نحوه محاسبه امتياز</t>
  </si>
  <si>
    <t>ردیف</t>
  </si>
  <si>
    <t>معیارهای ارزیابی</t>
  </si>
  <si>
    <t>توضيحات</t>
  </si>
  <si>
    <t>توان مالي</t>
  </si>
  <si>
    <t>توان تجهيزاتي</t>
  </si>
  <si>
    <t>درصد وزنی( bi)</t>
  </si>
  <si>
    <t>ضریب معیار (ai)</t>
  </si>
  <si>
    <t>تصوير كد اقتصادي شركت</t>
  </si>
  <si>
    <t xml:space="preserve">تصوير شماره شناسه ملي </t>
  </si>
  <si>
    <t>تلفن</t>
  </si>
  <si>
    <t>همراه</t>
  </si>
  <si>
    <t>شماره قرارداد</t>
  </si>
  <si>
    <t>نام کارفرما</t>
  </si>
  <si>
    <t>موضوع قرارداد</t>
  </si>
  <si>
    <t>میزان پیشرفت قرارداد(درصد)</t>
  </si>
  <si>
    <t xml:space="preserve">توضیحات </t>
  </si>
  <si>
    <t xml:space="preserve">مشخصات قرارداد </t>
  </si>
  <si>
    <t xml:space="preserve">امتياز كسب شده </t>
  </si>
  <si>
    <t>لطفاً قبل از تكميل جداول ،موارد زير را بدقت مطالعه فرماييد:(جداول درذيل اين متن قرار دارد)</t>
  </si>
  <si>
    <t>تاريخ ثبت/آخرين تغييرات</t>
  </si>
  <si>
    <t>امتياز كسب شده</t>
  </si>
  <si>
    <t>رديف</t>
  </si>
  <si>
    <t>اسناد مالياتي</t>
  </si>
  <si>
    <t>مفاصا حساب بيمه</t>
  </si>
  <si>
    <t>درآمد خالص سالانه</t>
  </si>
  <si>
    <t>داراييهاي ثابت</t>
  </si>
  <si>
    <t>مستندات</t>
  </si>
  <si>
    <t xml:space="preserve">1- ارزيابي توان مالي پيمانكاران بر اساس اطلاعات حداكثر پنج سال گذشته تعيين مي‌شود. </t>
  </si>
  <si>
    <t>پرسشنامه اطلاعات مالي</t>
  </si>
  <si>
    <t>نوع اسناد مالي ارايه شده جهت ارزيابي</t>
  </si>
  <si>
    <t>ردديف</t>
  </si>
  <si>
    <t xml:space="preserve">مستندات </t>
  </si>
  <si>
    <t>تو ضيحات</t>
  </si>
  <si>
    <t>برگ ماليات قطعي</t>
  </si>
  <si>
    <t>سال عمكرد</t>
  </si>
  <si>
    <t>ماليات قطعي پرداخت شده</t>
  </si>
  <si>
    <t>جمع كل</t>
  </si>
  <si>
    <t>در آمد ناخالص سالانه</t>
  </si>
  <si>
    <t>دارائيهاي ثابت</t>
  </si>
  <si>
    <t>آخرين سال مالي</t>
  </si>
  <si>
    <t>جداول تكميلي</t>
  </si>
  <si>
    <t>جدول مفاصاحساب تامين اجتماعي</t>
  </si>
  <si>
    <t>جدول 4-1</t>
  </si>
  <si>
    <t>جدول 4-2</t>
  </si>
  <si>
    <t>جدول 4-3</t>
  </si>
  <si>
    <t>جدول 4-4</t>
  </si>
  <si>
    <t>بازگشت به جدول 4 (ابتداي صفحه)</t>
  </si>
  <si>
    <t>بازگشت به صحفه اصلي</t>
  </si>
  <si>
    <t>بازگشت به راهنماي  تكميل اطلاعات و مستندات</t>
  </si>
  <si>
    <t>تكميل بخش هايي از جدول كه با رنگ زرد مشخص شده است الزامست</t>
  </si>
  <si>
    <t>گواهينامه صلاحيت</t>
  </si>
  <si>
    <t>صورت هاي مالي حسابرسي شده</t>
  </si>
  <si>
    <t xml:space="preserve"> </t>
  </si>
  <si>
    <t>مفاصا حساب 25</t>
  </si>
  <si>
    <t>مفاصا حساب 26</t>
  </si>
  <si>
    <t>مفاصا حساب 27</t>
  </si>
  <si>
    <t>مفاصا حساب 28</t>
  </si>
  <si>
    <t>مفاصا حساب 29</t>
  </si>
  <si>
    <t>مفاصا حساب 30</t>
  </si>
  <si>
    <t>مفاصا حساب 31</t>
  </si>
  <si>
    <t>مفاصا حساب 32</t>
  </si>
  <si>
    <t>مفاصا حساب 33</t>
  </si>
  <si>
    <t>مفاصا حساب 34</t>
  </si>
  <si>
    <t>مفاصا حساب 35</t>
  </si>
  <si>
    <t>مستند 1</t>
  </si>
  <si>
    <t xml:space="preserve">جمع كل </t>
  </si>
  <si>
    <r>
      <t xml:space="preserve">روي اين متن </t>
    </r>
    <r>
      <rPr>
        <b/>
        <u/>
        <sz val="12"/>
        <color rgb="FFFF6600"/>
        <rFont val="B Nazanin"/>
        <charset val="178"/>
      </rPr>
      <t>click</t>
    </r>
    <r>
      <rPr>
        <b/>
        <u/>
        <sz val="12"/>
        <rFont val="B Nazanin"/>
        <charset val="178"/>
      </rPr>
      <t xml:space="preserve"> نموده و جداول كه به آن لينك شده است را تكميل نمايد</t>
    </r>
  </si>
  <si>
    <r>
      <t xml:space="preserve">روي اين متن </t>
    </r>
    <r>
      <rPr>
        <b/>
        <u/>
        <sz val="12"/>
        <color rgb="FFFF0000"/>
        <rFont val="B Nazanin"/>
        <charset val="178"/>
      </rPr>
      <t>click</t>
    </r>
    <r>
      <rPr>
        <b/>
        <u/>
        <sz val="12"/>
        <rFont val="B Nazanin"/>
        <charset val="178"/>
      </rPr>
      <t>نموده و جداول  كه به آن لينك شده است را تكميل نمايد</t>
    </r>
  </si>
  <si>
    <t>توضيح:</t>
  </si>
  <si>
    <t>بازگشت به صفحه اصلي</t>
  </si>
  <si>
    <t>نوع مالكيت</t>
  </si>
  <si>
    <t xml:space="preserve">                        ارزيابي توان تجهيزاتي پيمانكار</t>
  </si>
  <si>
    <t>موضوع</t>
  </si>
  <si>
    <t>امتياز</t>
  </si>
  <si>
    <t>جدول تكميلي</t>
  </si>
  <si>
    <t>نام و نام خانوادگی</t>
  </si>
  <si>
    <t>سابقه كاري(سال)</t>
  </si>
  <si>
    <t>مستند 2</t>
  </si>
  <si>
    <t>فوق دييلم</t>
  </si>
  <si>
    <t>1-5</t>
  </si>
  <si>
    <t>5-10</t>
  </si>
  <si>
    <t>10-15</t>
  </si>
  <si>
    <t>بالاتر 15</t>
  </si>
  <si>
    <t>تناسب مدرك با سمت%</t>
  </si>
  <si>
    <t>مدرك تحصيلي</t>
  </si>
  <si>
    <t>ميزان سابقه كار</t>
  </si>
  <si>
    <t>سال اخذ مدرك</t>
  </si>
  <si>
    <t>ارزيابي مالي شركت</t>
  </si>
  <si>
    <t>امتياز كل</t>
  </si>
  <si>
    <t xml:space="preserve">سمت </t>
  </si>
  <si>
    <t>جدول كفايت كاركنان كليدي</t>
  </si>
  <si>
    <t>جدول شاخص امتياز بر حسب سابقه كار  و مدرك تحصيلي</t>
  </si>
  <si>
    <t>جدول اميتاز معيار هاي برنامه ريزي</t>
  </si>
  <si>
    <t>پرسشنامه ارزيابي توان تجهيزاتي</t>
  </si>
  <si>
    <r>
      <t xml:space="preserve">روي اين متن </t>
    </r>
    <r>
      <rPr>
        <b/>
        <u/>
        <sz val="12"/>
        <color rgb="FFFF0000"/>
        <rFont val="B Nazanin"/>
        <charset val="178"/>
      </rPr>
      <t>click</t>
    </r>
    <r>
      <rPr>
        <b/>
        <u/>
        <sz val="12"/>
        <rFont val="B Nazanin"/>
        <charset val="178"/>
      </rPr>
      <t xml:space="preserve"> نموده و جداول  كه به آن لينك شده است را تكميل نمايد</t>
    </r>
  </si>
  <si>
    <t xml:space="preserve">تبصره: حداکثر به تعداد 10 نفر امتیاز تعلق خواهد گرفت و در صورتيكه جمع امتياز عوامل معرفي شده از </t>
  </si>
  <si>
    <t xml:space="preserve">   بيشتر شود سقف امتياز اين محاسبه مي گردد و در غير اين صورت امتياز به تناسب كاهش مي يابد</t>
  </si>
  <si>
    <t>وزن</t>
  </si>
  <si>
    <t>لطفاً روی عنوان هر یک از موارد زیرclick نمود و مستندات مربوط را در لینک ها يي ایجاد شده کپی نمایید</t>
  </si>
  <si>
    <t>کد ملی</t>
  </si>
  <si>
    <r>
      <rPr>
        <sz val="16"/>
        <color theme="0"/>
        <rFont val="B Nazanin"/>
        <charset val="178"/>
      </rPr>
      <t>ر</t>
    </r>
    <r>
      <rPr>
        <sz val="16"/>
        <color theme="1"/>
        <rFont val="B Nazanin"/>
        <charset val="178"/>
      </rPr>
      <t>1- تكميل كليه موارد درج شده در جداول زير و ارايه مستندات ذيربط الزامي مي باشد</t>
    </r>
  </si>
  <si>
    <t>مشخصات اعضاي هيات مديره(در بخش مستندات تصویر مدرک تحصیلی و کارت ملی ارایه گردد)</t>
  </si>
  <si>
    <t xml:space="preserve">    </t>
  </si>
  <si>
    <t xml:space="preserve">     ارزيابي توان تجهيزاتي شركت:</t>
  </si>
  <si>
    <t xml:space="preserve">3- </t>
  </si>
  <si>
    <t>4-</t>
  </si>
  <si>
    <t>امتياز مورد تاييد پس از ارزيابي</t>
  </si>
  <si>
    <t>نوع خدمات</t>
  </si>
  <si>
    <t>(قابل محاسبه جهت محاسبه امتياز سابقه)</t>
  </si>
  <si>
    <t>امتياز تجربه</t>
  </si>
  <si>
    <t>.</t>
  </si>
  <si>
    <t>نوع  سرويس هاي انجام شده در قرارداد  به تفكيك ، در بخش هاي  زير درج نموده و  كپي مستندات قراردادي هر سرويس منجلمه شرح كار ضميمه قرارداد كه در آن انجام سرويس بطور مشخص درج شده  داراي مهر و امضاي كارفرما باشدرا  در لينك مشخص شده در هر بخش الصاق نماييد.</t>
  </si>
  <si>
    <t>مبلغ قرارداد</t>
  </si>
  <si>
    <t>نوع ارز قرارداد</t>
  </si>
  <si>
    <t>تاریخ شروع/مدت</t>
  </si>
  <si>
    <t>ماه        تاریخ خاتمه</t>
  </si>
  <si>
    <t>لطفاً قبل از تكميل جداول، موارد زير را بدقت مطالعه فرماييد:</t>
  </si>
  <si>
    <r>
      <t xml:space="preserve"> تذكر مهم : به منظور ارايه مستندات روي عبارت "مستند شماره --"</t>
    </r>
    <r>
      <rPr>
        <b/>
        <sz val="16"/>
        <color rgb="FFFF0000"/>
        <rFont val="B Nazanin"/>
        <charset val="178"/>
      </rPr>
      <t>click</t>
    </r>
    <r>
      <rPr>
        <b/>
        <sz val="16"/>
        <color theme="1"/>
        <rFont val="B Nazanin"/>
        <charset val="178"/>
      </rPr>
      <t xml:space="preserve">  نموده وتصوير مستند مربوطه را با فرمت </t>
    </r>
    <r>
      <rPr>
        <b/>
        <sz val="16"/>
        <color rgb="FFFF0000"/>
        <rFont val="B Nazanin"/>
        <charset val="178"/>
      </rPr>
      <t xml:space="preserve">pdf </t>
    </r>
    <r>
      <rPr>
        <b/>
        <sz val="16"/>
        <color theme="1"/>
        <rFont val="B Nazanin"/>
        <charset val="178"/>
      </rPr>
      <t>در پوشه باز شده ،كپي نمايد.</t>
    </r>
  </si>
  <si>
    <r>
      <t xml:space="preserve">لطفاً قبل از تكميل جداول ،  روي متن زير </t>
    </r>
    <r>
      <rPr>
        <b/>
        <sz val="16"/>
        <color rgb="FFFF0000"/>
        <rFont val="B Titr"/>
        <charset val="178"/>
      </rPr>
      <t xml:space="preserve">click </t>
    </r>
    <r>
      <rPr>
        <b/>
        <sz val="16"/>
        <color theme="1"/>
        <rFont val="B Titr"/>
        <charset val="178"/>
      </rPr>
      <t>نموده و مفاد راهنماي تكميل و ارايه اسناد را بدقت مطالعه فرماييد.</t>
    </r>
  </si>
  <si>
    <t>تكميل بخش هايي از جدول كه با رنگ زرد مشخص شده است الزامیست.</t>
  </si>
  <si>
    <r>
      <rPr>
        <sz val="16"/>
        <color theme="0"/>
        <rFont val="B Nazanin"/>
        <charset val="178"/>
      </rPr>
      <t>ر</t>
    </r>
    <r>
      <rPr>
        <sz val="16"/>
        <color theme="1"/>
        <rFont val="B Nazanin"/>
        <charset val="178"/>
      </rPr>
      <t>4. شركت كنندگان بايد نسبت به تكميل جداول و ارائه مستندات مربوطه اقدام نمايند بديهي است در صورت عدم تكميل جداول و يا ارائه مستندات امكان تخصيص امتياز نخواهد بود.</t>
    </r>
  </si>
  <si>
    <r>
      <rPr>
        <sz val="16"/>
        <color theme="0"/>
        <rFont val="B Nazanin"/>
        <charset val="178"/>
      </rPr>
      <t>ر</t>
    </r>
    <r>
      <rPr>
        <sz val="16"/>
        <color theme="1"/>
        <rFont val="B Nazanin"/>
        <charset val="178"/>
      </rPr>
      <t>5.شركت كنندگان موظف به ارائه صورتهاي مالي حسابرسي شده مربوط به هر سال مالي(در صورت استناد) بوده كه در صورت عدم ارائه، اسناد و مدارك آنها مورد ارزيابي قرار نخواهد گرفت.</t>
    </r>
  </si>
  <si>
    <t>سال 1398</t>
  </si>
  <si>
    <r>
      <t xml:space="preserve">لطفاً قبل از تكميل جداول، موارد زير را بدقت مطالعه فرماييد: (جداول درذيل اين متن قرار دارد)  </t>
    </r>
    <r>
      <rPr>
        <b/>
        <sz val="16"/>
        <color rgb="FFFF0000"/>
        <rFont val="B Nazanin"/>
        <charset val="178"/>
      </rPr>
      <t>**تكميل بخش هايي از جدول كه با رنگ زرد مشخص شده است الزامیست**</t>
    </r>
  </si>
  <si>
    <r>
      <rPr>
        <sz val="16"/>
        <rFont val="B Nazanin"/>
        <charset val="178"/>
      </rPr>
      <t xml:space="preserve">3- </t>
    </r>
    <r>
      <rPr>
        <sz val="16"/>
        <color theme="1"/>
        <rFont val="B Nazanin"/>
        <charset val="178"/>
      </rPr>
      <t>الصاق تصوير موافقتنامه به نحوي كه حداقل شامل مبلغ، مدت، موضوع  و همچنين مشخصات طرفين قرارداد بصورت كامل در آن درج شده باشد، الزامي مي باشد.</t>
    </r>
  </si>
  <si>
    <t>شماره فرم ارزیابی کیفی پیمانکاران</t>
  </si>
  <si>
    <t>نام شرکت متقاضی</t>
  </si>
  <si>
    <t>موضوع خدمات مورد ارزیابی</t>
  </si>
  <si>
    <t>اطلاعات كلي شرکت متقاضی</t>
  </si>
  <si>
    <t>امتياز كسب شده توسط شرکت متقاضی</t>
  </si>
  <si>
    <t>پرسشنامه اطلاعات كلي شرکت متقاضی</t>
  </si>
  <si>
    <r>
      <rPr>
        <sz val="16"/>
        <color theme="0"/>
        <rFont val="B Nazanin"/>
        <charset val="178"/>
      </rPr>
      <t>ر</t>
    </r>
    <r>
      <rPr>
        <sz val="16"/>
        <color theme="1"/>
        <rFont val="B Nazanin"/>
        <charset val="178"/>
      </rPr>
      <t>2- ارايه مستندات(تصوير مدارك) مربوط به اساسنامه ، آگهي ثبت ، آخرين تغييرات ،‌‌صورت هاي مالي حسابرسي شده مربوط به آخرين سال مالي</t>
    </r>
    <r>
      <rPr>
        <sz val="16"/>
        <color rgb="FFFF0000"/>
        <rFont val="B Nazanin"/>
        <charset val="178"/>
      </rPr>
      <t>(سال 98)</t>
    </r>
    <r>
      <rPr>
        <sz val="16"/>
        <color theme="1"/>
        <rFont val="B Nazanin"/>
        <charset val="178"/>
      </rPr>
      <t xml:space="preserve"> ، گواهينامه صلاحيت مرتبط با موضوع خدمات مورد ارزیابی و هم چنین </t>
    </r>
    <r>
      <rPr>
        <sz val="16"/>
        <color rgb="FFFF0000"/>
        <rFont val="B Nazanin"/>
        <charset val="178"/>
      </rPr>
      <t xml:space="preserve">تصویر مدرک تحصیلی و کارت ملی اعضای هیات مدیره </t>
    </r>
    <r>
      <rPr>
        <sz val="16"/>
        <color theme="1"/>
        <rFont val="B Nazanin"/>
        <charset val="178"/>
      </rPr>
      <t xml:space="preserve">و سایر موارد مندرج در بخش مستندات الزامي مي باشد، </t>
    </r>
    <r>
      <rPr>
        <u/>
        <sz val="16"/>
        <color theme="1"/>
        <rFont val="B Nazanin"/>
        <charset val="178"/>
      </rPr>
      <t>مدارك قانون شرکت های متقاضی مي تواند به زبان فارسي و يا انگليسي ارايه شود چنانچه زبان مدارك به زبان ديگري باشد پيمانكار بايد نسبت به ترجمه آن به زبان فارسي /انگليسي از طريق دارالترجمه رسمي(داراي مجوز) اقدام نموده و ترجمه آن را به همراه زبان اصلي ارايه نمايد.</t>
    </r>
  </si>
  <si>
    <r>
      <rPr>
        <sz val="16"/>
        <color theme="0"/>
        <rFont val="B Nazanin"/>
        <charset val="178"/>
      </rPr>
      <t>ر</t>
    </r>
    <r>
      <rPr>
        <sz val="16"/>
        <color theme="1"/>
        <rFont val="B Nazanin"/>
        <charset val="178"/>
      </rPr>
      <t>3- عدم تكميل جداول زير ويا عدم الصاق مستندات ذيربط منجر به حذف شرکت متقاضی از فرآيند  ارزيابي كيفي خواهد گرديد .</t>
    </r>
  </si>
  <si>
    <t>نام و نام خانوداگي نماينده شرکت متقاضی (فردي كه مسئول تنظيم اسناد مي باشد)</t>
  </si>
  <si>
    <t>5- براي قرارداد هايي كه خاتمه يافته است شرکت متقاضی بايد ميزان پيشرفت كار را  در جدول زير به ميزان 100% درج نمايد و گواهی حسن انجام کار از طرف کارفرمای مربوطه در لینک مشخص شده قرار دهد. 
در صورت عدم ارائه حسن انجام کار ، 20% از امتیاز آن قرارداد کسر خواهد شد. 
براساس نظر كارشناسي كارفرما  براي كارهايي كه اطلاعات و مستندات الزامي آن ارائه شده باشد با ملاحظه ميزان انطباق گواهی حسن انجام کار با شرايط تعيين شده در مقررات و شرايط  ارزیابی کیفی پیمانکاران، تعيين و در محاسبه امتياز نهايي ملاك عمل قرار مي گيرد.</t>
  </si>
  <si>
    <t>6- در صورتيكه كار خاتمه نيافته است (قرارداد هاي جاری) شرکت متقاضی گواهي كارفرما مبني بر انجام كار با پيشرفت کار به انضمام رضایت نامه کارفرما را در لينك مربوط ارائه نمايد. 
 در صورت عدم وجود رضایت نامه، 20% از امتیاز آن قرارداد کسر خواهد شد. 
براساس نظر كارشناسي كارفرما  براي كارهايي كه اطلاعات و مستندات الزامي آن ارائه شده باشد با ملاحظه ميزان انطباق رضايت نامه با شرايط تعيين شده در مقررات و شرايط ارزیابی کیفی پیمانکاران، تعيين و در محاسبه امتياز نهايي ملاك عمل قرار مي گيرد.</t>
  </si>
  <si>
    <t>پرسشنامه اطلاعات سوابق شرکت متقاضی</t>
  </si>
  <si>
    <t xml:space="preserve"> در ليست اعلام شده از سوي شرکت متقاضی، امتياز هر رديف مشخص مي باشد و كسب امتياز مربوطه منوط به ارائه مستندات ذيل خواهد بود. (لطفا از ارائه مستندات اضافه خودداري فرماييد)</t>
  </si>
  <si>
    <t xml:space="preserve">در این بخش ضروری می باشد شرکت متقاضی مستندات لازم را در خصوص ملکی بودن تجهیزات ارائه نماید، در غیر این صورت امتیاز توان تجهيزاتي لحاظ نخواهد شد. </t>
  </si>
  <si>
    <t>ملاك ارزيابي به منظور مالكيت  ارائه سند مالكيت تجهيزات به نام  شرکت متقاضی يا  شركتي كه عمده سهام آن ( بيش از 51 درصد) متعلق به مالك تجهيزات باشد. خواهد بود.</t>
  </si>
  <si>
    <t xml:space="preserve"> ارائه ليست بيمه جهت كاركنان كليدي شركت متقاضی الزامي بوده ولي جهت اعضاء هيات مديره ارائه رزومه و ساير مدارك فوق الذكر كفايت مي كند.</t>
  </si>
  <si>
    <t>تجربه ( سابقه اجرایی) و
ارزیابی کارفرمایان قبلی</t>
  </si>
  <si>
    <t>HSE</t>
  </si>
  <si>
    <t xml:space="preserve">جدول الزامات مدیریت ایمنی، بهداشت و محیط زیست (HSE) </t>
  </si>
  <si>
    <t xml:space="preserve">موضوع </t>
  </si>
  <si>
    <t>تاریخ صدور</t>
  </si>
  <si>
    <t xml:space="preserve"> گواهينامه تأييد صلاحيت ايمني پيمانكاران</t>
  </si>
  <si>
    <t>سوابق و آمار پنج سال گذشته HSE شركت</t>
  </si>
  <si>
    <t xml:space="preserve"> گواهينامه IMS </t>
  </si>
  <si>
    <t xml:space="preserve">ارزیابی تجربه (سابقه اجرایی) </t>
  </si>
  <si>
    <t>توان فني  و برنامه ريزي نیروی انسانی و HSE</t>
  </si>
  <si>
    <t xml:space="preserve">فهرست  وسايل اجراي كار متعلق به پيمانكار </t>
  </si>
  <si>
    <r>
      <t xml:space="preserve">4- </t>
    </r>
    <r>
      <rPr>
        <sz val="16"/>
        <color theme="1"/>
        <rFont val="B Nazanin"/>
        <charset val="178"/>
      </rPr>
      <t xml:space="preserve">ميانگين امتياز ارزيابي كارفرمايان كارهاي قبلي در </t>
    </r>
    <r>
      <rPr>
        <b/>
        <sz val="16"/>
        <color rgb="FFC00000"/>
        <rFont val="B Nazanin"/>
        <charset val="178"/>
      </rPr>
      <t xml:space="preserve">پنج </t>
    </r>
    <r>
      <rPr>
        <sz val="16"/>
        <color theme="1"/>
        <rFont val="B Nazanin"/>
        <charset val="178"/>
      </rPr>
      <t>سال گذشته، ملاك تعيين امتياز يادشده خواهد بود.</t>
    </r>
  </si>
  <si>
    <t>8- عدم تكميل جداول زير و يا عدم الصاق مستندات ذيربط منجر به حذف شرکت متقاضی از فرآيند  ارزيابي كيفي خواهد گرديد.</t>
  </si>
  <si>
    <t>پرسشنامه توان برنامه ريزي و HSE</t>
  </si>
  <si>
    <t>دكترا و بالاتر</t>
  </si>
  <si>
    <t>فوق ليسانس</t>
  </si>
  <si>
    <t>ليسانس</t>
  </si>
  <si>
    <t>تامین خدمات فنی و جانبی توسط شرکت عملیات اکتشاف نفت بمنظور تکمیل و تعمیر چاهها در میادین مختلف شرکت ملی مناطق نفتخیز جنوب</t>
  </si>
  <si>
    <t>نوع شركت (خصوصی ...)</t>
  </si>
  <si>
    <r>
      <t xml:space="preserve"> پيمانكاران مي بايست چارت سازماني شركت و ليست عوامل و کارکنان كليدي خود از جمله: اعضاي هيأت مديره، و مدیران/کارشناسان تخصصی کلیدی مرتبط با خدمات خود را با مشخصات كامل اعم از نام و نام خانوادگي، سابقه شغلي، مدرك تحصيلي،  همراه با </t>
    </r>
    <r>
      <rPr>
        <b/>
        <sz val="14"/>
        <color rgb="FFFF0000"/>
        <rFont val="B Nazanin"/>
        <charset val="178"/>
      </rPr>
      <t>مستندات همكاري با شركت متبوع ( قرارداد/ فيش حقوق و ليست بيمه تأييد شده</t>
    </r>
    <r>
      <rPr>
        <b/>
        <sz val="14"/>
        <color theme="1"/>
        <rFont val="B Nazanin"/>
        <charset val="178"/>
      </rPr>
      <t>) ارائه نمايند.</t>
    </r>
  </si>
  <si>
    <r>
      <t xml:space="preserve"> کلیه مدارک ارائه شده می بایستی توسط مشاور مهر و امضای مجاز شده باشند و در صورت عدم ارائه اسناد درخواستی امتیازی و یا مهر و امضای مجاز ننمودن آنها، هیچ امتیازی تعلق نخواهد گرفت.
 امتياز اين بخش با توجه به ارائه اطلاعات در خواستي و متناسب با كميت و كيفيت عوامل كليدي و كاركنان اجرايي پيمانكار محاسبه مي گردد.
</t>
    </r>
    <r>
      <rPr>
        <b/>
        <sz val="14"/>
        <color rgb="FFFF0000"/>
        <rFont val="B Nazanin"/>
        <charset val="178"/>
      </rPr>
      <t>توضیح اینکه در صورت عدم ارائه  "گواهينامه تأييد صلاحيت ايمني پيمانكاران" اسناد ارائه شده توسط شرکت متقاضی، بررسی نخواهد شد و امکان ورود به مرحله بعدی سلب خواهد شد. در صورتی که شرکت متقاضی در مرحله اخذ گواهی نامه فوق باشد، با ارائه مستندات مکلف به ارسال مدارک تا زمان برگزاری مناقصه می باشد.</t>
    </r>
  </si>
  <si>
    <t>جدول كفايت كاركنان كليدي برنامه ریزی و HSE</t>
  </si>
  <si>
    <r>
      <t xml:space="preserve">روي اين متن </t>
    </r>
    <r>
      <rPr>
        <b/>
        <u/>
        <sz val="12"/>
        <color rgb="FFFF0000"/>
        <rFont val="B Nazanin"/>
        <charset val="178"/>
      </rPr>
      <t>click</t>
    </r>
    <r>
      <rPr>
        <b/>
        <u/>
        <sz val="12"/>
        <color theme="1"/>
        <rFont val="B Nazanin"/>
        <charset val="178"/>
      </rPr>
      <t xml:space="preserve"> نموده و جداول  كه به آن لينك شده است را تكميل نمايد</t>
    </r>
  </si>
  <si>
    <t>سال 96</t>
  </si>
  <si>
    <t>سال 97</t>
  </si>
  <si>
    <t>سال 98</t>
  </si>
  <si>
    <t>حق بیمه پرداختی به سازمان تامین اجتماعی</t>
  </si>
  <si>
    <r>
      <rPr>
        <b/>
        <u/>
        <sz val="12"/>
        <color theme="1"/>
        <rFont val="B Nazanin"/>
        <charset val="178"/>
      </rPr>
      <t xml:space="preserve">روي اين متن </t>
    </r>
    <r>
      <rPr>
        <b/>
        <u/>
        <sz val="12"/>
        <color rgb="FFFF0000"/>
        <rFont val="B Nazanin"/>
        <charset val="178"/>
      </rPr>
      <t>click</t>
    </r>
    <r>
      <rPr>
        <b/>
        <u/>
        <sz val="12"/>
        <color theme="1"/>
        <rFont val="B Nazanin"/>
        <charset val="178"/>
      </rPr>
      <t xml:space="preserve"> نموده و جداول لينك شده  به آن را  تكميل نمايد.   ارايه اطلاعات درخواست شده در اين بخش الزاميست</t>
    </r>
  </si>
  <si>
    <t>عنوان سرویس</t>
  </si>
  <si>
    <t>توضیحات</t>
  </si>
  <si>
    <t>ملکی / اجاره</t>
  </si>
  <si>
    <t>لیست تجهیزات</t>
  </si>
  <si>
    <t>مستندات مالکیت/اجاره</t>
  </si>
  <si>
    <t>رزومه2</t>
  </si>
  <si>
    <t>رزومه3</t>
  </si>
  <si>
    <t>رزومه4</t>
  </si>
  <si>
    <t>رزومه5</t>
  </si>
  <si>
    <r>
      <rPr>
        <b/>
        <sz val="16"/>
        <color rgb="FFFF0000"/>
        <rFont val="B Nazanin"/>
        <charset val="178"/>
      </rPr>
      <t>1- ارزيابي تجربه پيمانكار (سابقه اجرايي) بر اساس اطلاعات مربوط به تعداد و نوع كارهاي مشابه انجام شده در رشته و زمينه كار در پنج سال گذشته تعيين مي شود. (قرادادهای امضا شده پس از 1 فروردین 1394)
 امتیاز کامل در صورتی احراز میگردد که حد اقل 2 قرارداد با حجم مالی (معادل یورویی با نرخ حواله فروش سامانه نیما/بانک مرکزی در زمان اجرای قرارداد) جمعا معادل ارزش مناقصه فعلی اعلام گردد.</t>
    </r>
    <r>
      <rPr>
        <b/>
        <sz val="16"/>
        <color theme="1"/>
        <rFont val="B Nazanin"/>
        <charset val="178"/>
      </rPr>
      <t xml:space="preserve">
تبصره: امتیاز قراردادهای با حجم مالی کمتر یا بیشتر، متناسبا کاهش یا افزایش خواهد یافت . جبران کمبود امتیاز هر قرارداد، با افزایش تعداد قراردادهای معرفی شده، امکانپذیر است.</t>
    </r>
  </si>
  <si>
    <t>2-  موضوع قراردادهای معرفی شده، میبایست با موضوع خدمات مورد معرفی یکسان بوده و مطابقت داشته باشد. در مورد قراردادهای نامطابق ولی مشابه، بخشی از امتیازريال ماتناسبا تعلق خواهد گرفت.</t>
  </si>
  <si>
    <t>7- در صورتيكه مبلغ بخشي از قرارداد و يا كل آن بصورت ریالی باشد شرکت متقاضی بايد با احتساب نرخ ارز تاریخ قرارداد نسبت به تبدیل مبلغ قرارداد به ارزی (یورو) بر اساس نرخ بانک مرکزی یا سامانه نیما (هرکدام که در زمان قرارداد جاری بوده است) اقدام نمایند.</t>
  </si>
  <si>
    <t xml:space="preserve"> تذكر مهم : به منظور ارايه مستندات روي عبارت "مستند شماره --" click  نموده و تصوير مستند مربوط را با فرمت pdf در پوشه باز شده كپي نمايید </t>
  </si>
  <si>
    <t>3. تكميل يكي از جداول مربوطه (بندهاي يك الي چهار) به همراه ضميمه نمودن مستندات مربوطه، جهت محاسبه و منظور نمودن امتياز توان مالي كفايت مي‌نمايد. لذا شرکت متقاضی بايد براساس ملاك‌هاي مالي نسبت به محاسبه امتياز خود اقدام نموده و سپس نسبت به تكميل يكي از جداول چهارگانه ابتدايي اين بخش كه بالاترين امتياز را از آن كسب مي‌نمايند اقدام و مستندات مربوطه را ضميمه نمايند و در صورتي كه بالاترين عدد محاسبه شده از مبلغ برآوردي مناقصه كمتر باشد، امتياز مالي به تناسب كاهش مي‌يابد.</t>
  </si>
  <si>
    <r>
      <t xml:space="preserve">6. ارائه صورتهاي مالي حسابرسي شده (آخرين سال مالي) جزو شروط اصلي استعلام ارزيابي كيفي شرکت های متقاضی بوده كه در صورت عدم ارائه، شرکت </t>
    </r>
    <r>
      <rPr>
        <sz val="14"/>
        <color theme="1"/>
        <rFont val="B Nazanin"/>
        <charset val="178"/>
      </rPr>
      <t>OEOC</t>
    </r>
    <r>
      <rPr>
        <sz val="16"/>
        <color theme="1"/>
        <rFont val="B Nazanin"/>
        <charset val="178"/>
      </rPr>
      <t xml:space="preserve"> از بررسي اسناد خودداري خواهد نمود.</t>
    </r>
  </si>
  <si>
    <t>2. حداكثر امتياز توان مالي در صورتي احراز مي‌‌شود كه يكي از مقادير ذیل، برابر یا  بیش از مبلغ مناقصه باشد:  
2.1. یکصد برابر ماليات متوسط سه سال اخیر ( مستند به ارايه برگ ماليات قطعي مورد تاييد سازمان امور مالياتي)
2.2. یکصد و چهل برابر میزان حق بيمه تأمين اجتماعي قطعي يا علي الحساب پرداخت شده مستند به ارائه تأييديه سازمان تامين اجتماعي.
2.3. شش برابر درآمد ناخالص ساليانه مستند به دفاتر قانوني(به انضمام صورتهاي مالي حسابرسي شده بدون قيد شرط در خصوص درآمدها) يا اظهار نامه مالياتي
2.4. ده برابر دارائيهاي ثابت  مستند به اظهار نامه مالياتي يا گواهي بيمه دارائيها يا دفاتر قانوني
2.5 دو برابر نامه تایید اعتبار از سوی بانکها یا موسسات مالی معتبر</t>
  </si>
  <si>
    <t>جدول 4-5</t>
  </si>
  <si>
    <t>اعتبار بانکی</t>
  </si>
  <si>
    <t>میزان اعتبار</t>
  </si>
  <si>
    <t>مرجع صادر کننده</t>
  </si>
  <si>
    <t>تاریخ صدور نامه</t>
  </si>
  <si>
    <t>7. بالاترين عدد كسب شده از جزء هاي يك تا پنج فوق مبناي محاسبات مي باشد.</t>
  </si>
  <si>
    <t>بالا ترين عدد كسب شده از رديف های فوق</t>
  </si>
  <si>
    <r>
      <t>عنوان  تامين خدمات يكپارچه حفاري، تعمير و تكميل چاه. بديهي است ليست موصوف صرفا جهت انجام ارزيابي كيفي شرکت های متقاضی و معياري ثابت جهت انجام فرآيند ارزيابي توسط شرکت</t>
    </r>
    <r>
      <rPr>
        <b/>
        <sz val="9"/>
        <rFont val="B Nazanin"/>
        <charset val="178"/>
      </rPr>
      <t xml:space="preserve"> </t>
    </r>
    <r>
      <rPr>
        <b/>
        <sz val="10"/>
        <rFont val="B Nazanin"/>
        <charset val="178"/>
      </rPr>
      <t>OEOC</t>
    </r>
    <r>
      <rPr>
        <b/>
        <sz val="11"/>
        <rFont val="B Nazanin"/>
        <charset val="178"/>
      </rPr>
      <t xml:space="preserve"> مي باشد.  بديهي است اعلام مشخصات تجهيزات از سوي شرکت های متقاضی و نيز ارائه مدارك و مستندات مربوطه به معني اعلام توانايي در بخش توان تجهيزاتي شرکت متقاضی مي باشد. تاييد توان تجهيزاتي جهت اخذ امتياز منوط به تاييد بخش فني كارفرما مي باشد و در صورت عدم تاييد فني از سوي كارفرما، امتيازي تعلق نميگيرد.</t>
    </r>
  </si>
  <si>
    <t>كفايت كاركنان كليدي و چارت سازمانی</t>
  </si>
  <si>
    <t>حوزه های فعالیت طبق اساسنامه</t>
  </si>
  <si>
    <t>مساحت - متر مربع</t>
  </si>
  <si>
    <t>آدرس یارد پشتیبانی</t>
  </si>
  <si>
    <t>انبارها</t>
  </si>
  <si>
    <t>تصویر مدارک مالکیت/اجاره نامه دفاتر، یارد و انبارها</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</si>
</sst>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
  </numFmts>
  <fonts count="121">
    <font>
      <sz val="11"/>
      <color theme="1"/>
      <name val="Calibri"/>
      <family val="2"/>
      <charset val="178"/>
      <scheme val="minor"/>
    </font>
    <font>
      <sz val="11"/>
      <color theme="1"/>
      <name val="Calibri"/>
      <family val="2"/>
      <scheme val="minor"/>
    </font>
    <font>
      <u/>
      <sz val="11"/>
      <color theme="10"/>
      <name val="Arial"/>
      <family val="2"/>
      <charset val="178"/>
    </font>
    <font>
      <sz val="11"/>
      <color theme="1"/>
      <name val="B Titr"/>
      <charset val="178"/>
    </font>
    <font>
      <sz val="16"/>
      <color theme="1"/>
      <name val="B Titr"/>
      <charset val="178"/>
    </font>
    <font>
      <sz val="11"/>
      <color theme="1"/>
      <name val="B Nazanin"/>
      <charset val="178"/>
    </font>
    <font>
      <sz val="12"/>
      <color theme="1"/>
      <name val="B Nazanin"/>
      <charset val="178"/>
    </font>
    <font>
      <sz val="14"/>
      <name val="B Nazanin"/>
      <charset val="178"/>
    </font>
    <font>
      <sz val="11"/>
      <color theme="1"/>
      <name val="B Traffic"/>
      <charset val="178"/>
    </font>
    <font>
      <sz val="11"/>
      <color theme="0"/>
      <name val="B Titr"/>
      <charset val="178"/>
    </font>
    <font>
      <b/>
      <sz val="12"/>
      <color theme="1"/>
      <name val="B Nazanin"/>
      <charset val="178"/>
    </font>
    <font>
      <sz val="20"/>
      <name val="B Titr"/>
      <charset val="178"/>
    </font>
    <font>
      <b/>
      <sz val="14"/>
      <color indexed="61"/>
      <name val="B Koodak"/>
      <charset val="178"/>
    </font>
    <font>
      <sz val="10"/>
      <name val="B Nazanin"/>
      <charset val="178"/>
    </font>
    <font>
      <sz val="18"/>
      <name val="B Titr"/>
      <charset val="178"/>
    </font>
    <font>
      <sz val="16"/>
      <color theme="1"/>
      <name val="Calibri"/>
      <family val="2"/>
      <charset val="178"/>
      <scheme val="minor"/>
    </font>
    <font>
      <b/>
      <sz val="12"/>
      <name val="B Nazanin"/>
      <charset val="178"/>
    </font>
    <font>
      <b/>
      <sz val="12"/>
      <name val="B Titr"/>
      <charset val="178"/>
    </font>
    <font>
      <b/>
      <sz val="18"/>
      <color theme="1"/>
      <name val="B Titr"/>
      <charset val="178"/>
    </font>
    <font>
      <b/>
      <sz val="14"/>
      <name val="B Titr"/>
      <charset val="178"/>
    </font>
    <font>
      <b/>
      <u/>
      <sz val="12"/>
      <color rgb="FFFF0000"/>
      <name val="B Nazanin"/>
      <charset val="178"/>
    </font>
    <font>
      <sz val="11"/>
      <color theme="1"/>
      <name val="Calibri"/>
      <family val="2"/>
      <charset val="178"/>
      <scheme val="minor"/>
    </font>
    <font>
      <sz val="14"/>
      <color theme="1"/>
      <name val="Calibri"/>
      <family val="2"/>
      <charset val="178"/>
      <scheme val="minor"/>
    </font>
    <font>
      <b/>
      <sz val="14"/>
      <name val="B Nazanin"/>
      <charset val="178"/>
    </font>
    <font>
      <b/>
      <sz val="11"/>
      <color theme="1"/>
      <name val="B Traffic"/>
      <charset val="178"/>
    </font>
    <font>
      <sz val="14"/>
      <color theme="1"/>
      <name val="B Titr"/>
      <charset val="178"/>
    </font>
    <font>
      <b/>
      <sz val="12"/>
      <color theme="1"/>
      <name val="B Traffic"/>
      <charset val="178"/>
    </font>
    <font>
      <b/>
      <sz val="11"/>
      <color theme="1"/>
      <name val="B Nazanin"/>
      <charset val="178"/>
    </font>
    <font>
      <sz val="12"/>
      <color theme="1"/>
      <name val="B Traffic"/>
      <charset val="178"/>
    </font>
    <font>
      <b/>
      <sz val="11"/>
      <color rgb="FFFF0000"/>
      <name val="B Traffic"/>
      <charset val="178"/>
    </font>
    <font>
      <sz val="16"/>
      <name val="B Nazanin"/>
      <charset val="178"/>
    </font>
    <font>
      <sz val="16"/>
      <color theme="1"/>
      <name val="B Nazanin"/>
      <charset val="178"/>
    </font>
    <font>
      <sz val="16"/>
      <color theme="0"/>
      <name val="B Nazanin"/>
      <charset val="178"/>
    </font>
    <font>
      <sz val="16"/>
      <color rgb="FFFF0000"/>
      <name val="B Nazanin"/>
      <charset val="178"/>
    </font>
    <font>
      <b/>
      <sz val="16"/>
      <color rgb="FFFF0000"/>
      <name val="B Nazanin"/>
      <charset val="178"/>
    </font>
    <font>
      <sz val="12"/>
      <color theme="1"/>
      <name val="B Titr"/>
      <charset val="178"/>
    </font>
    <font>
      <sz val="12"/>
      <color theme="1"/>
      <name val="Calibri"/>
      <family val="2"/>
      <charset val="178"/>
      <scheme val="minor"/>
    </font>
    <font>
      <b/>
      <sz val="14"/>
      <color theme="1"/>
      <name val="B Nazanin"/>
      <charset val="178"/>
    </font>
    <font>
      <b/>
      <sz val="14"/>
      <color rgb="FFFF0000"/>
      <name val="B Nazanin"/>
      <charset val="178"/>
    </font>
    <font>
      <sz val="12"/>
      <color theme="0"/>
      <name val="Calibri"/>
      <family val="2"/>
      <charset val="178"/>
      <scheme val="minor"/>
    </font>
    <font>
      <sz val="14"/>
      <color rgb="FFFF0000"/>
      <name val="B Titr"/>
      <charset val="178"/>
    </font>
    <font>
      <sz val="10"/>
      <color theme="1"/>
      <name val="B Nazanin"/>
      <charset val="178"/>
    </font>
    <font>
      <b/>
      <sz val="14"/>
      <color theme="1"/>
      <name val="B Titr"/>
      <charset val="178"/>
    </font>
    <font>
      <b/>
      <sz val="16"/>
      <color theme="1"/>
      <name val="B Nazanin"/>
      <charset val="178"/>
    </font>
    <font>
      <b/>
      <sz val="11"/>
      <name val="Nazanin"/>
      <charset val="178"/>
    </font>
    <font>
      <u/>
      <sz val="10"/>
      <color indexed="12"/>
      <name val="Arial"/>
      <family val="2"/>
    </font>
    <font>
      <b/>
      <sz val="16"/>
      <name val="B Nazanin"/>
      <charset val="178"/>
    </font>
    <font>
      <b/>
      <sz val="12"/>
      <name val="Arial"/>
      <family val="2"/>
    </font>
    <font>
      <sz val="18"/>
      <color theme="1"/>
      <name val="B Titr"/>
      <charset val="178"/>
    </font>
    <font>
      <sz val="20"/>
      <color theme="1"/>
      <name val="B Titr"/>
      <charset val="178"/>
    </font>
    <font>
      <sz val="22"/>
      <color theme="1"/>
      <name val="B Titr"/>
      <charset val="178"/>
    </font>
    <font>
      <u/>
      <sz val="14"/>
      <color theme="10"/>
      <name val="B Titr"/>
      <charset val="178"/>
    </font>
    <font>
      <u/>
      <sz val="14"/>
      <color rgb="FF7030A0"/>
      <name val="B Titr"/>
      <charset val="178"/>
    </font>
    <font>
      <sz val="18"/>
      <color theme="1"/>
      <name val="Calibri"/>
      <family val="2"/>
      <charset val="178"/>
      <scheme val="minor"/>
    </font>
    <font>
      <b/>
      <u/>
      <sz val="14"/>
      <color theme="10"/>
      <name val="B Nazanin"/>
      <charset val="178"/>
    </font>
    <font>
      <b/>
      <u/>
      <sz val="12"/>
      <name val="B Nazanin"/>
      <charset val="178"/>
    </font>
    <font>
      <b/>
      <u/>
      <sz val="12"/>
      <color rgb="FFFF6600"/>
      <name val="B Nazanin"/>
      <charset val="178"/>
    </font>
    <font>
      <u/>
      <sz val="14"/>
      <color theme="10"/>
      <name val="Arial"/>
      <family val="2"/>
      <charset val="178"/>
    </font>
    <font>
      <u/>
      <sz val="16"/>
      <color theme="10"/>
      <name val="Arial"/>
      <family val="2"/>
      <charset val="178"/>
    </font>
    <font>
      <b/>
      <sz val="12"/>
      <color theme="1"/>
      <name val="B Titr"/>
      <charset val="178"/>
    </font>
    <font>
      <b/>
      <sz val="11"/>
      <color theme="1"/>
      <name val="B Titr"/>
      <charset val="178"/>
    </font>
    <font>
      <b/>
      <sz val="14"/>
      <color theme="0"/>
      <name val="B Nazanin"/>
      <charset val="178"/>
    </font>
    <font>
      <sz val="12"/>
      <name val="Arial"/>
      <family val="2"/>
    </font>
    <font>
      <sz val="12"/>
      <name val="B Koodak"/>
      <charset val="178"/>
    </font>
    <font>
      <b/>
      <sz val="10"/>
      <name val="Arial"/>
      <family val="2"/>
    </font>
    <font>
      <sz val="12"/>
      <name val="B Titr"/>
      <charset val="178"/>
    </font>
    <font>
      <b/>
      <sz val="11"/>
      <name val="B Titr"/>
      <charset val="178"/>
    </font>
    <font>
      <b/>
      <sz val="16"/>
      <name val="Nazanin"/>
      <charset val="178"/>
    </font>
    <font>
      <b/>
      <u/>
      <sz val="12"/>
      <color theme="10"/>
      <name val="B Nazanin"/>
      <charset val="178"/>
    </font>
    <font>
      <sz val="10"/>
      <name val="Titr"/>
      <charset val="178"/>
    </font>
    <font>
      <b/>
      <sz val="12"/>
      <color rgb="FFC00000"/>
      <name val="B Nazanin"/>
      <charset val="178"/>
    </font>
    <font>
      <b/>
      <u/>
      <sz val="16"/>
      <color theme="10"/>
      <name val="B Nazanin"/>
      <charset val="178"/>
    </font>
    <font>
      <b/>
      <sz val="12"/>
      <color theme="1"/>
      <name val="Arial"/>
      <family val="2"/>
    </font>
    <font>
      <u/>
      <sz val="12"/>
      <color theme="10"/>
      <name val="B Titr"/>
      <charset val="178"/>
    </font>
    <font>
      <b/>
      <sz val="12"/>
      <color theme="1"/>
      <name val="Calibri"/>
      <family val="2"/>
      <scheme val="minor"/>
    </font>
    <font>
      <b/>
      <sz val="10"/>
      <color theme="1"/>
      <name val="B Traffic"/>
      <charset val="178"/>
    </font>
    <font>
      <b/>
      <sz val="10"/>
      <color theme="1"/>
      <name val="B Nazanin"/>
      <charset val="178"/>
    </font>
    <font>
      <b/>
      <sz val="16"/>
      <color theme="1"/>
      <name val="B Titr"/>
      <charset val="178"/>
    </font>
    <font>
      <b/>
      <sz val="16"/>
      <color rgb="FFFF0000"/>
      <name val="B Titr"/>
      <charset val="178"/>
    </font>
    <font>
      <sz val="11"/>
      <color theme="0"/>
      <name val="Calibri"/>
      <family val="2"/>
      <charset val="178"/>
      <scheme val="minor"/>
    </font>
    <font>
      <u/>
      <sz val="16"/>
      <color theme="1"/>
      <name val="B Nazanin"/>
      <charset val="178"/>
    </font>
    <font>
      <b/>
      <sz val="12"/>
      <color indexed="8"/>
      <name val="B Nazanin"/>
      <charset val="178"/>
    </font>
    <font>
      <b/>
      <sz val="20"/>
      <color theme="1"/>
      <name val="B Titr"/>
      <charset val="178"/>
    </font>
    <font>
      <b/>
      <sz val="20"/>
      <name val="B Titr"/>
      <charset val="178"/>
    </font>
    <font>
      <b/>
      <sz val="8"/>
      <color theme="1"/>
      <name val="B Nazanin"/>
      <charset val="178"/>
    </font>
    <font>
      <b/>
      <sz val="9"/>
      <name val="B Titr"/>
      <charset val="178"/>
    </font>
    <font>
      <b/>
      <sz val="14"/>
      <color rgb="FFFF0000"/>
      <name val="B Traffic"/>
      <charset val="178"/>
    </font>
    <font>
      <b/>
      <sz val="16"/>
      <color theme="1"/>
      <name val="Cambria"/>
      <family val="1"/>
      <scheme val="major"/>
    </font>
    <font>
      <u/>
      <sz val="11"/>
      <color theme="10"/>
      <name val="B Titr"/>
      <charset val="178"/>
    </font>
    <font>
      <sz val="12"/>
      <color theme="9" tint="0.79998168889431442"/>
      <name val="Calibri"/>
      <family val="2"/>
      <charset val="178"/>
      <scheme val="minor"/>
    </font>
    <font>
      <b/>
      <u/>
      <sz val="12"/>
      <color theme="10"/>
      <name val="B Traffic"/>
      <charset val="178"/>
    </font>
    <font>
      <b/>
      <sz val="12"/>
      <color theme="1"/>
      <name val="Calibri"/>
      <family val="2"/>
      <charset val="178"/>
      <scheme val="minor"/>
    </font>
    <font>
      <b/>
      <u/>
      <sz val="12"/>
      <color theme="10"/>
      <name val="Arial"/>
      <family val="2"/>
      <charset val="178"/>
    </font>
    <font>
      <b/>
      <u/>
      <sz val="12"/>
      <color theme="10"/>
      <name val="B Titr"/>
      <charset val="178"/>
    </font>
    <font>
      <sz val="12"/>
      <color theme="9" tint="0.79998168889431442"/>
      <name val="B Titr"/>
      <charset val="178"/>
    </font>
    <font>
      <sz val="14"/>
      <color theme="9" tint="0.79998168889431442"/>
      <name val="B Titr"/>
      <charset val="178"/>
    </font>
    <font>
      <b/>
      <sz val="12"/>
      <color theme="9" tint="0.79998168889431442"/>
      <name val="B Titr"/>
      <charset val="178"/>
    </font>
    <font>
      <sz val="11"/>
      <color theme="9" tint="0.79998168889431442"/>
      <name val="Calibri"/>
      <family val="2"/>
      <charset val="178"/>
      <scheme val="minor"/>
    </font>
    <font>
      <b/>
      <sz val="11"/>
      <name val="B Nazanin"/>
      <charset val="178"/>
    </font>
    <font>
      <sz val="14"/>
      <color theme="0"/>
      <name val="B Titr"/>
      <charset val="178"/>
    </font>
    <font>
      <sz val="14"/>
      <color theme="0"/>
      <name val="Calibri"/>
      <family val="2"/>
      <charset val="178"/>
      <scheme val="minor"/>
    </font>
    <font>
      <b/>
      <sz val="24"/>
      <color theme="1"/>
      <name val="B Nazanin"/>
      <charset val="178"/>
    </font>
    <font>
      <u/>
      <sz val="20"/>
      <name val="B Homa"/>
      <charset val="178"/>
    </font>
    <font>
      <b/>
      <sz val="16"/>
      <color rgb="FFC00000"/>
      <name val="B Nazanin"/>
      <charset val="178"/>
    </font>
    <font>
      <b/>
      <sz val="28"/>
      <color theme="1"/>
      <name val="B Nazanin"/>
      <charset val="178"/>
    </font>
    <font>
      <b/>
      <sz val="11"/>
      <color rgb="FFFF0000"/>
      <name val="B Nazanin"/>
      <charset val="178"/>
    </font>
    <font>
      <b/>
      <sz val="36"/>
      <name val="Calibri"/>
      <family val="2"/>
    </font>
    <font>
      <b/>
      <sz val="16"/>
      <color theme="1"/>
      <name val="Calibri"/>
      <family val="2"/>
    </font>
    <font>
      <sz val="14"/>
      <color theme="1"/>
      <name val="B Nazanin"/>
      <charset val="178"/>
    </font>
    <font>
      <b/>
      <sz val="14"/>
      <name val="Calibri"/>
      <family val="2"/>
    </font>
    <font>
      <b/>
      <sz val="11"/>
      <name val="Calibri"/>
      <family val="2"/>
    </font>
    <font>
      <b/>
      <sz val="9"/>
      <name val="B Nazanin"/>
      <charset val="178"/>
    </font>
    <font>
      <b/>
      <sz val="10"/>
      <name val="B Nazanin"/>
      <charset val="178"/>
    </font>
    <font>
      <b/>
      <u/>
      <sz val="11"/>
      <color theme="10"/>
      <name val="Titr"/>
      <charset val="178"/>
    </font>
    <font>
      <b/>
      <u/>
      <sz val="12"/>
      <color theme="10"/>
      <name val="Titr"/>
      <charset val="178"/>
    </font>
    <font>
      <b/>
      <sz val="12"/>
      <color theme="1"/>
      <name val="Titr"/>
      <charset val="178"/>
    </font>
    <font>
      <b/>
      <sz val="9"/>
      <color theme="1"/>
      <name val="B Traffic"/>
      <charset val="178"/>
    </font>
    <font>
      <b/>
      <u/>
      <sz val="12"/>
      <color rgb="FF2C10FC"/>
      <name val="Calibri"/>
      <family val="2"/>
      <scheme val="minor"/>
    </font>
    <font>
      <sz val="18"/>
      <color theme="1"/>
      <name val="B Traffic"/>
      <charset val="178"/>
    </font>
    <font>
      <b/>
      <sz val="12"/>
      <color rgb="FFFF0000"/>
      <name val="B Nazanin"/>
      <charset val="178"/>
    </font>
    <font>
      <b/>
      <u/>
      <sz val="12"/>
      <color theme="1"/>
      <name val="B Nazanin"/>
      <charset val="178"/>
    </font>
  </fonts>
  <fills count="31">
    <fill>
      <patternFill patternType="none"/>
    </fill>
    <fill>
      <patternFill patternType="gray125"/>
    </fill>
    <fill>
      <patternFill patternType="solid">
        <fgColor theme="6"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gradientFill type="path" left="0.5" right="0.5" top="0.5" bottom="0.5">
        <stop position="0">
          <color theme="0"/>
        </stop>
        <stop position="1">
          <color theme="9" tint="0.80001220740379042"/>
        </stop>
      </gradientFill>
    </fill>
    <fill>
      <patternFill patternType="solid">
        <fgColor rgb="FFFFFFCC"/>
        <bgColor auto="1"/>
      </patternFill>
    </fill>
    <fill>
      <patternFill patternType="solid">
        <fgColor rgb="FFFFFFCC"/>
        <bgColor indexed="64"/>
      </patternFill>
    </fill>
    <fill>
      <gradientFill type="path" left="0.5" right="0.5" top="0.5" bottom="0.5">
        <stop position="0">
          <color theme="0"/>
        </stop>
        <stop position="1">
          <color theme="9" tint="0.59999389629810485"/>
        </stop>
      </gradientFill>
    </fill>
    <fill>
      <gradientFill degree="90">
        <stop position="0">
          <color theme="8" tint="0.40000610370189521"/>
        </stop>
        <stop position="1">
          <color theme="6" tint="0.40000610370189521"/>
        </stop>
      </gradientFill>
    </fill>
    <fill>
      <gradientFill degree="90">
        <stop position="0">
          <color theme="6" tint="0.59999389629810485"/>
        </stop>
        <stop position="1">
          <color theme="4" tint="0.59999389629810485"/>
        </stop>
      </gradientFill>
    </fill>
    <fill>
      <patternFill patternType="solid">
        <fgColor theme="4" tint="0.59999389629810485"/>
        <bgColor indexed="64"/>
      </patternFill>
    </fill>
    <fill>
      <patternFill patternType="solid">
        <fgColor theme="3" tint="0.59999389629810485"/>
        <bgColor indexed="64"/>
      </patternFill>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tint="-0.499984740745262"/>
        <bgColor auto="1"/>
      </patternFill>
    </fill>
    <fill>
      <patternFill patternType="solid">
        <fgColor theme="0" tint="-0.499984740745262"/>
        <bgColor indexed="64"/>
      </patternFill>
    </fill>
    <fill>
      <patternFill patternType="solid">
        <fgColor theme="6"/>
        <bgColor indexed="64"/>
      </patternFill>
    </fill>
    <fill>
      <patternFill patternType="solid">
        <fgColor theme="1" tint="0.34998626667073579"/>
        <bgColor indexed="64"/>
      </patternFill>
    </fill>
    <fill>
      <patternFill patternType="darkUp">
        <fgColor theme="1"/>
        <bgColor theme="5" tint="0.79998168889431442"/>
      </patternFill>
    </fill>
    <fill>
      <patternFill patternType="darkUp">
        <fgColor theme="1"/>
        <bgColor theme="0"/>
      </patternFill>
    </fill>
    <fill>
      <patternFill patternType="darkUp">
        <fgColor theme="1"/>
        <bgColor theme="5" tint="0.59999389629810485"/>
      </patternFill>
    </fill>
    <fill>
      <patternFill patternType="darkUp">
        <fgColor theme="1"/>
        <bgColor auto="1"/>
      </patternFill>
    </fill>
    <fill>
      <patternFill patternType="darkUp">
        <fgColor theme="1"/>
        <bgColor theme="2"/>
      </patternFill>
    </fill>
    <fill>
      <patternFill patternType="darkUp">
        <fgColor theme="1"/>
        <bgColor indexed="9"/>
      </patternFill>
    </fill>
    <fill>
      <patternFill patternType="darkUp">
        <fgColor theme="1"/>
        <bgColor theme="4" tint="0.79998168889431442"/>
      </patternFill>
    </fill>
    <fill>
      <patternFill patternType="darkUp">
        <fgColor theme="1"/>
      </patternFill>
    </fill>
  </fills>
  <borders count="9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right/>
      <top/>
      <bottom style="double">
        <color indexed="64"/>
      </bottom>
      <diagonal/>
    </border>
    <border>
      <left style="medium">
        <color indexed="64"/>
      </left>
      <right style="thick">
        <color indexed="64"/>
      </right>
      <top/>
      <bottom style="medium">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dashed">
        <color indexed="64"/>
      </left>
      <right style="dashed">
        <color indexed="64"/>
      </right>
      <top style="dashed">
        <color indexed="64"/>
      </top>
      <bottom style="dashed">
        <color indexed="64"/>
      </bottom>
      <diagonal/>
    </border>
    <border>
      <left/>
      <right style="medium">
        <color indexed="64"/>
      </right>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4">
    <xf numFmtId="0" fontId="0" fillId="0" borderId="0"/>
    <xf numFmtId="0" fontId="2" fillId="0" borderId="0" applyNumberFormat="0" applyFill="0" applyBorder="0" applyAlignment="0" applyProtection="0">
      <alignment vertical="top"/>
      <protection locked="0"/>
    </xf>
    <xf numFmtId="9" fontId="21" fillId="0" borderId="0" applyFont="0" applyFill="0" applyBorder="0" applyAlignment="0" applyProtection="0"/>
    <xf numFmtId="0" fontId="1" fillId="0" borderId="0"/>
  </cellStyleXfs>
  <cellXfs count="807">
    <xf numFmtId="0" fontId="0" fillId="0" borderId="0" xfId="0"/>
    <xf numFmtId="0" fontId="0" fillId="5" borderId="0" xfId="0" applyFill="1"/>
    <xf numFmtId="0" fontId="15" fillId="5" borderId="0" xfId="0" applyFont="1" applyFill="1"/>
    <xf numFmtId="0" fontId="0" fillId="5" borderId="0" xfId="0" applyFill="1" applyBorder="1"/>
    <xf numFmtId="0" fontId="13" fillId="5" borderId="0" xfId="0" applyFont="1" applyFill="1" applyBorder="1"/>
    <xf numFmtId="0" fontId="16" fillId="5" borderId="15" xfId="0" applyFont="1" applyFill="1" applyBorder="1" applyAlignment="1">
      <alignment horizontal="center" vertical="center"/>
    </xf>
    <xf numFmtId="0" fontId="18" fillId="5" borderId="0" xfId="0" applyFont="1" applyFill="1" applyBorder="1" applyAlignment="1">
      <alignment horizontal="center"/>
    </xf>
    <xf numFmtId="0" fontId="18" fillId="5" borderId="2" xfId="0" applyFont="1" applyFill="1" applyBorder="1" applyAlignment="1">
      <alignment horizontal="center"/>
    </xf>
    <xf numFmtId="0" fontId="23" fillId="5" borderId="16" xfId="0" applyFont="1" applyFill="1" applyBorder="1" applyAlignment="1">
      <alignment horizontal="center" vertical="center" wrapText="1"/>
    </xf>
    <xf numFmtId="3" fontId="26" fillId="5" borderId="0" xfId="0" applyNumberFormat="1" applyFont="1" applyFill="1" applyBorder="1" applyAlignment="1">
      <alignment horizontal="center"/>
    </xf>
    <xf numFmtId="0" fontId="0" fillId="5" borderId="0" xfId="0" applyFill="1" applyBorder="1" applyAlignment="1"/>
    <xf numFmtId="0" fontId="7" fillId="5" borderId="0" xfId="0" applyFont="1" applyFill="1" applyBorder="1" applyAlignment="1">
      <alignment vertical="center"/>
    </xf>
    <xf numFmtId="0" fontId="6" fillId="5" borderId="0" xfId="0" applyFont="1" applyFill="1" applyBorder="1" applyAlignment="1">
      <alignment vertical="center" wrapText="1"/>
    </xf>
    <xf numFmtId="0" fontId="6" fillId="5" borderId="0" xfId="0" applyFont="1" applyFill="1" applyBorder="1" applyAlignment="1">
      <alignment vertical="center"/>
    </xf>
    <xf numFmtId="0" fontId="0" fillId="5" borderId="0" xfId="0" applyFont="1" applyFill="1" applyBorder="1"/>
    <xf numFmtId="0" fontId="31" fillId="5" borderId="0" xfId="0" applyFont="1" applyFill="1" applyBorder="1" applyAlignment="1">
      <alignment horizontal="left" vertical="justify"/>
    </xf>
    <xf numFmtId="0" fontId="4" fillId="5" borderId="0" xfId="0" applyFont="1" applyFill="1" applyBorder="1" applyAlignment="1">
      <alignment horizontal="center" vertical="center"/>
    </xf>
    <xf numFmtId="0" fontId="44" fillId="5" borderId="0" xfId="0" applyFont="1" applyFill="1" applyAlignment="1">
      <alignment horizontal="center"/>
    </xf>
    <xf numFmtId="0" fontId="0" fillId="5" borderId="0" xfId="0" applyFill="1" applyBorder="1" applyAlignment="1">
      <alignment horizontal="left" vertical="justify"/>
    </xf>
    <xf numFmtId="2" fontId="0" fillId="5" borderId="0" xfId="0" applyNumberFormat="1" applyFill="1"/>
    <xf numFmtId="0" fontId="0" fillId="14" borderId="0" xfId="0" applyFill="1"/>
    <xf numFmtId="0" fontId="0" fillId="14" borderId="0" xfId="0" applyFill="1" applyBorder="1"/>
    <xf numFmtId="0" fontId="63" fillId="14" borderId="0" xfId="0" applyFont="1" applyFill="1" applyBorder="1" applyAlignment="1">
      <alignment horizontal="justify" vertical="top" wrapText="1"/>
    </xf>
    <xf numFmtId="0" fontId="63" fillId="14" borderId="0" xfId="0" applyFont="1" applyFill="1" applyBorder="1" applyAlignment="1">
      <alignment horizontal="center" wrapText="1"/>
    </xf>
    <xf numFmtId="0" fontId="63" fillId="14" borderId="75" xfId="0" applyFont="1" applyFill="1" applyBorder="1" applyAlignment="1">
      <alignment horizontal="justify" vertical="top" wrapText="1"/>
    </xf>
    <xf numFmtId="0" fontId="63" fillId="14" borderId="75" xfId="0" applyFont="1" applyFill="1" applyBorder="1" applyAlignment="1">
      <alignment horizontal="center" wrapText="1"/>
    </xf>
    <xf numFmtId="0" fontId="63" fillId="14" borderId="75" xfId="0" applyFont="1" applyFill="1" applyBorder="1" applyAlignment="1">
      <alignment horizontal="center" vertical="top" wrapText="1"/>
    </xf>
    <xf numFmtId="0" fontId="0" fillId="14" borderId="0" xfId="0" applyFill="1" applyAlignment="1">
      <alignment vertical="center"/>
    </xf>
    <xf numFmtId="0" fontId="0" fillId="14" borderId="15" xfId="0" applyFill="1" applyBorder="1" applyAlignment="1">
      <alignment horizontal="center" vertical="center" wrapText="1"/>
    </xf>
    <xf numFmtId="0" fontId="45" fillId="14" borderId="0" xfId="1" applyFont="1" applyFill="1" applyBorder="1" applyAlignment="1" applyProtection="1">
      <alignment horizontal="center" vertical="center" wrapText="1"/>
    </xf>
    <xf numFmtId="0" fontId="0" fillId="14" borderId="0" xfId="0" applyFill="1" applyAlignment="1">
      <alignment horizontal="center" vertical="center"/>
    </xf>
    <xf numFmtId="0" fontId="64" fillId="14" borderId="0" xfId="0" applyFont="1" applyFill="1" applyBorder="1" applyAlignment="1">
      <alignment horizontal="center" vertical="center"/>
    </xf>
    <xf numFmtId="0" fontId="63" fillId="14" borderId="0" xfId="0" applyFont="1" applyFill="1" applyBorder="1" applyAlignment="1">
      <alignment horizontal="center" vertical="center" wrapText="1"/>
    </xf>
    <xf numFmtId="0" fontId="63" fillId="14" borderId="75" xfId="0" applyFont="1" applyFill="1" applyBorder="1" applyAlignment="1">
      <alignment horizontal="center" vertical="center" wrapText="1"/>
    </xf>
    <xf numFmtId="0" fontId="0" fillId="5" borderId="0" xfId="0" applyFill="1" applyAlignment="1">
      <alignment horizontal="center"/>
    </xf>
    <xf numFmtId="0" fontId="63" fillId="14" borderId="16" xfId="0" applyFont="1" applyFill="1" applyBorder="1" applyAlignment="1">
      <alignment horizontal="center" vertical="top" wrapText="1"/>
    </xf>
    <xf numFmtId="0" fontId="63" fillId="14" borderId="16" xfId="0" applyFont="1" applyFill="1" applyBorder="1" applyAlignment="1">
      <alignment horizontal="center" vertical="center" wrapText="1" readingOrder="2"/>
    </xf>
    <xf numFmtId="0" fontId="63" fillId="14" borderId="16" xfId="0" applyFont="1" applyFill="1" applyBorder="1" applyAlignment="1">
      <alignment horizontal="center" vertical="center" wrapText="1"/>
    </xf>
    <xf numFmtId="0" fontId="10" fillId="0" borderId="0" xfId="0" applyFont="1" applyBorder="1" applyAlignment="1">
      <alignment horizontal="center" wrapText="1" readingOrder="2"/>
    </xf>
    <xf numFmtId="0" fontId="0" fillId="4" borderId="16" xfId="0" applyFill="1" applyBorder="1" applyAlignment="1">
      <alignment horizontal="center" vertical="center"/>
    </xf>
    <xf numFmtId="0" fontId="63" fillId="15" borderId="16" xfId="0" applyFont="1" applyFill="1" applyBorder="1" applyAlignment="1">
      <alignment horizontal="center" vertical="top" wrapText="1"/>
    </xf>
    <xf numFmtId="0" fontId="63" fillId="15" borderId="16" xfId="0" applyFont="1" applyFill="1" applyBorder="1" applyAlignment="1">
      <alignment horizontal="center" vertical="center" wrapText="1" readingOrder="2"/>
    </xf>
    <xf numFmtId="0" fontId="63" fillId="15" borderId="16" xfId="0" applyFont="1" applyFill="1" applyBorder="1" applyAlignment="1">
      <alignment horizontal="center" vertical="center" wrapText="1"/>
    </xf>
    <xf numFmtId="0" fontId="3" fillId="5" borderId="0" xfId="0" applyFont="1" applyFill="1" applyAlignment="1">
      <alignment horizontal="left"/>
    </xf>
    <xf numFmtId="0" fontId="63" fillId="14" borderId="0" xfId="0" applyFont="1" applyFill="1" applyBorder="1" applyAlignment="1">
      <alignment horizontal="center" vertical="top" wrapText="1"/>
    </xf>
    <xf numFmtId="0" fontId="0" fillId="3" borderId="1" xfId="0" applyFill="1" applyBorder="1"/>
    <xf numFmtId="0" fontId="0" fillId="3" borderId="3" xfId="0" applyFill="1" applyBorder="1" applyAlignment="1">
      <alignment horizontal="center"/>
    </xf>
    <xf numFmtId="0" fontId="0" fillId="14" borderId="0" xfId="0" applyFill="1" applyAlignment="1"/>
    <xf numFmtId="0" fontId="63" fillId="14" borderId="0" xfId="0" applyFont="1" applyFill="1" applyBorder="1" applyAlignment="1">
      <alignment horizontal="left" vertical="center" wrapText="1"/>
    </xf>
    <xf numFmtId="0" fontId="27" fillId="14" borderId="16" xfId="0" applyFont="1" applyFill="1" applyBorder="1" applyAlignment="1">
      <alignment horizontal="center" vertical="center" wrapText="1"/>
    </xf>
    <xf numFmtId="0" fontId="63" fillId="14" borderId="16" xfId="0" applyFont="1" applyFill="1" applyBorder="1" applyAlignment="1">
      <alignment horizontal="right" vertical="center" wrapText="1" readingOrder="2"/>
    </xf>
    <xf numFmtId="0" fontId="63" fillId="15" borderId="16" xfId="0" applyFont="1" applyFill="1" applyBorder="1" applyAlignment="1">
      <alignment horizontal="right" vertical="center" wrapText="1" readingOrder="2"/>
    </xf>
    <xf numFmtId="0" fontId="68" fillId="15" borderId="16" xfId="1" applyFont="1" applyFill="1" applyBorder="1" applyAlignment="1" applyProtection="1">
      <alignment horizontal="center" vertical="center" wrapText="1"/>
    </xf>
    <xf numFmtId="0" fontId="0" fillId="5" borderId="0" xfId="0" applyFill="1" applyAlignment="1" applyProtection="1">
      <alignment shrinkToFit="1"/>
      <protection hidden="1"/>
    </xf>
    <xf numFmtId="0" fontId="0" fillId="5" borderId="0" xfId="0" applyFont="1" applyFill="1" applyBorder="1" applyAlignment="1" applyProtection="1">
      <alignment shrinkToFit="1"/>
      <protection hidden="1"/>
    </xf>
    <xf numFmtId="2" fontId="0" fillId="5" borderId="0" xfId="0" applyNumberFormat="1" applyFill="1" applyAlignment="1" applyProtection="1">
      <alignment shrinkToFit="1"/>
      <protection hidden="1"/>
    </xf>
    <xf numFmtId="0" fontId="0" fillId="5" borderId="0" xfId="0" applyFill="1" applyAlignment="1" applyProtection="1">
      <alignment horizontal="center" shrinkToFit="1"/>
      <protection hidden="1"/>
    </xf>
    <xf numFmtId="0" fontId="0" fillId="6" borderId="4" xfId="0" applyFill="1" applyBorder="1" applyAlignment="1" applyProtection="1">
      <alignment shrinkToFit="1"/>
      <protection hidden="1"/>
    </xf>
    <xf numFmtId="0" fontId="0" fillId="6" borderId="5" xfId="0" applyFill="1" applyBorder="1" applyAlignment="1" applyProtection="1">
      <alignment shrinkToFit="1"/>
      <protection hidden="1"/>
    </xf>
    <xf numFmtId="0" fontId="0" fillId="6" borderId="6" xfId="0" applyFill="1" applyBorder="1" applyAlignment="1" applyProtection="1">
      <alignment shrinkToFit="1"/>
      <protection hidden="1"/>
    </xf>
    <xf numFmtId="0" fontId="3" fillId="6" borderId="7" xfId="0" applyFont="1" applyFill="1" applyBorder="1" applyAlignment="1" applyProtection="1">
      <alignment horizontal="center" shrinkToFit="1"/>
      <protection hidden="1"/>
    </xf>
    <xf numFmtId="0" fontId="35" fillId="6" borderId="0" xfId="0" applyFont="1" applyFill="1" applyBorder="1" applyAlignment="1" applyProtection="1">
      <alignment horizontal="center" shrinkToFit="1"/>
      <protection hidden="1"/>
    </xf>
    <xf numFmtId="0" fontId="36" fillId="6" borderId="0" xfId="0" applyFont="1" applyFill="1" applyBorder="1" applyAlignment="1" applyProtection="1">
      <alignment shrinkToFit="1"/>
      <protection hidden="1"/>
    </xf>
    <xf numFmtId="0" fontId="36" fillId="6" borderId="0" xfId="0" applyFont="1" applyFill="1" applyBorder="1" applyAlignment="1" applyProtection="1">
      <alignment horizontal="center" shrinkToFit="1"/>
      <protection hidden="1"/>
    </xf>
    <xf numFmtId="0" fontId="25" fillId="6" borderId="29" xfId="0" applyFont="1" applyFill="1" applyBorder="1" applyAlignment="1" applyProtection="1">
      <alignment horizontal="left" shrinkToFit="1"/>
      <protection hidden="1"/>
    </xf>
    <xf numFmtId="0" fontId="24" fillId="6" borderId="0" xfId="0" applyFont="1" applyFill="1" applyBorder="1" applyAlignment="1" applyProtection="1">
      <alignment horizontal="center" shrinkToFit="1"/>
      <protection hidden="1"/>
    </xf>
    <xf numFmtId="0" fontId="0" fillId="6" borderId="8" xfId="0" applyFill="1" applyBorder="1" applyAlignment="1" applyProtection="1">
      <alignment shrinkToFit="1"/>
      <protection hidden="1"/>
    </xf>
    <xf numFmtId="0" fontId="25" fillId="6" borderId="0" xfId="0" applyFont="1" applyFill="1" applyBorder="1" applyAlignment="1" applyProtection="1">
      <alignment horizontal="left" shrinkToFit="1"/>
      <protection hidden="1"/>
    </xf>
    <xf numFmtId="0" fontId="35" fillId="6" borderId="28" xfId="0" applyFont="1" applyFill="1" applyBorder="1" applyAlignment="1" applyProtection="1">
      <alignment shrinkToFit="1"/>
      <protection hidden="1"/>
    </xf>
    <xf numFmtId="0" fontId="0" fillId="6" borderId="0" xfId="0" applyFill="1" applyBorder="1" applyAlignment="1" applyProtection="1">
      <alignment horizontal="center" shrinkToFit="1"/>
      <protection hidden="1"/>
    </xf>
    <xf numFmtId="0" fontId="25" fillId="6" borderId="7" xfId="0" applyFont="1" applyFill="1" applyBorder="1" applyAlignment="1" applyProtection="1">
      <alignment horizontal="center" vertical="center" textRotation="90" shrinkToFit="1"/>
      <protection hidden="1"/>
    </xf>
    <xf numFmtId="0" fontId="3" fillId="6" borderId="16" xfId="0" applyFont="1" applyFill="1" applyBorder="1" applyAlignment="1" applyProtection="1">
      <alignment horizontal="center" shrinkToFit="1"/>
      <protection hidden="1"/>
    </xf>
    <xf numFmtId="0" fontId="35" fillId="6" borderId="0" xfId="0" applyFont="1" applyFill="1" applyBorder="1" applyAlignment="1" applyProtection="1">
      <alignment horizontal="center" vertical="center" textRotation="90" shrinkToFit="1"/>
      <protection hidden="1"/>
    </xf>
    <xf numFmtId="0" fontId="36" fillId="6" borderId="0" xfId="0" applyFont="1" applyFill="1" applyBorder="1" applyAlignment="1" applyProtection="1">
      <alignment horizontal="right" vertical="center" textRotation="90" shrinkToFit="1"/>
      <protection hidden="1"/>
    </xf>
    <xf numFmtId="0" fontId="26" fillId="6" borderId="0" xfId="0" applyFont="1" applyFill="1" applyBorder="1" applyAlignment="1" applyProtection="1">
      <alignment horizontal="right" shrinkToFit="1"/>
      <protection hidden="1"/>
    </xf>
    <xf numFmtId="0" fontId="22" fillId="6" borderId="0" xfId="0" applyFont="1" applyFill="1" applyBorder="1" applyAlignment="1" applyProtection="1">
      <alignment horizontal="left" shrinkToFit="1"/>
      <protection hidden="1"/>
    </xf>
    <xf numFmtId="0" fontId="0" fillId="6" borderId="0" xfId="0" applyFill="1" applyBorder="1" applyAlignment="1" applyProtection="1">
      <alignment shrinkToFit="1"/>
      <protection hidden="1"/>
    </xf>
    <xf numFmtId="0" fontId="36" fillId="6" borderId="36" xfId="0" applyFont="1" applyFill="1" applyBorder="1" applyAlignment="1" applyProtection="1">
      <alignment vertical="center" shrinkToFit="1"/>
      <protection hidden="1"/>
    </xf>
    <xf numFmtId="0" fontId="36" fillId="6" borderId="0" xfId="0" applyFont="1" applyFill="1" applyBorder="1" applyAlignment="1" applyProtection="1">
      <alignment vertical="center" shrinkToFit="1"/>
      <protection hidden="1"/>
    </xf>
    <xf numFmtId="49" fontId="26" fillId="6" borderId="0" xfId="0" applyNumberFormat="1" applyFont="1" applyFill="1" applyBorder="1" applyAlignment="1" applyProtection="1">
      <alignment horizontal="center" shrinkToFit="1"/>
      <protection hidden="1"/>
    </xf>
    <xf numFmtId="0" fontId="36" fillId="6" borderId="8" xfId="0" applyFont="1" applyFill="1" applyBorder="1" applyAlignment="1" applyProtection="1">
      <alignment horizontal="right" vertical="center" textRotation="90" shrinkToFit="1"/>
      <protection hidden="1"/>
    </xf>
    <xf numFmtId="0" fontId="36" fillId="6" borderId="4" xfId="0" applyFont="1" applyFill="1" applyBorder="1" applyAlignment="1" applyProtection="1">
      <alignment shrinkToFit="1"/>
      <protection hidden="1"/>
    </xf>
    <xf numFmtId="0" fontId="36" fillId="6" borderId="5" xfId="0" applyFont="1" applyFill="1" applyBorder="1" applyAlignment="1" applyProtection="1">
      <alignment shrinkToFit="1"/>
      <protection hidden="1"/>
    </xf>
    <xf numFmtId="0" fontId="10" fillId="6" borderId="8" xfId="0" applyFont="1" applyFill="1" applyBorder="1" applyAlignment="1" applyProtection="1">
      <alignment horizontal="center" shrinkToFit="1"/>
      <protection hidden="1"/>
    </xf>
    <xf numFmtId="0" fontId="10" fillId="6" borderId="7" xfId="0" applyFont="1" applyFill="1" applyBorder="1" applyAlignment="1" applyProtection="1">
      <alignment horizontal="right" shrinkToFit="1"/>
      <protection hidden="1"/>
    </xf>
    <xf numFmtId="0" fontId="10" fillId="6" borderId="0" xfId="0" applyFont="1" applyFill="1" applyBorder="1" applyAlignment="1" applyProtection="1">
      <alignment horizontal="right" shrinkToFit="1"/>
      <protection hidden="1"/>
    </xf>
    <xf numFmtId="0" fontId="10" fillId="6" borderId="28" xfId="0" applyFont="1" applyFill="1" applyBorder="1" applyAlignment="1" applyProtection="1">
      <alignment horizontal="right" shrinkToFit="1"/>
      <protection hidden="1"/>
    </xf>
    <xf numFmtId="3" fontId="26" fillId="6" borderId="8" xfId="0" applyNumberFormat="1" applyFont="1" applyFill="1" applyBorder="1" applyAlignment="1" applyProtection="1">
      <alignment horizontal="center" shrinkToFit="1"/>
      <protection hidden="1"/>
    </xf>
    <xf numFmtId="0" fontId="35" fillId="6" borderId="9" xfId="0" applyFont="1" applyFill="1" applyBorder="1" applyAlignment="1" applyProtection="1">
      <alignment horizontal="center" shrinkToFit="1"/>
      <protection hidden="1"/>
    </xf>
    <xf numFmtId="0" fontId="35" fillId="6" borderId="10" xfId="0" applyFont="1" applyFill="1" applyBorder="1" applyAlignment="1" applyProtection="1">
      <alignment horizontal="center" shrinkToFit="1"/>
      <protection hidden="1"/>
    </xf>
    <xf numFmtId="3" fontId="26" fillId="6" borderId="10" xfId="0" applyNumberFormat="1" applyFont="1" applyFill="1" applyBorder="1" applyAlignment="1" applyProtection="1">
      <alignment horizontal="center" shrinkToFit="1"/>
      <protection hidden="1"/>
    </xf>
    <xf numFmtId="0" fontId="36" fillId="6" borderId="10" xfId="0" applyFont="1" applyFill="1" applyBorder="1" applyAlignment="1" applyProtection="1">
      <alignment shrinkToFit="1"/>
      <protection hidden="1"/>
    </xf>
    <xf numFmtId="0" fontId="35" fillId="6" borderId="10" xfId="0" applyFont="1" applyFill="1" applyBorder="1" applyAlignment="1" applyProtection="1">
      <alignment shrinkToFit="1"/>
      <protection hidden="1"/>
    </xf>
    <xf numFmtId="49" fontId="28" fillId="6" borderId="10" xfId="0" applyNumberFormat="1" applyFont="1" applyFill="1" applyBorder="1" applyAlignment="1" applyProtection="1">
      <alignment shrinkToFit="1"/>
      <protection hidden="1"/>
    </xf>
    <xf numFmtId="3" fontId="26" fillId="6" borderId="11" xfId="0" applyNumberFormat="1" applyFont="1" applyFill="1" applyBorder="1" applyAlignment="1" applyProtection="1">
      <alignment horizontal="center" shrinkToFit="1"/>
      <protection hidden="1"/>
    </xf>
    <xf numFmtId="0" fontId="0" fillId="6" borderId="0" xfId="0" applyFill="1" applyAlignment="1" applyProtection="1">
      <alignment shrinkToFit="1"/>
      <protection hidden="1"/>
    </xf>
    <xf numFmtId="0" fontId="10" fillId="6" borderId="47" xfId="0" applyFont="1" applyFill="1" applyBorder="1" applyAlignment="1" applyProtection="1">
      <alignment horizontal="center" vertical="center" shrinkToFit="1"/>
      <protection hidden="1"/>
    </xf>
    <xf numFmtId="0" fontId="27" fillId="6" borderId="0" xfId="0" applyFont="1" applyFill="1" applyBorder="1" applyAlignment="1" applyProtection="1">
      <alignment horizontal="center" shrinkToFit="1"/>
      <protection hidden="1"/>
    </xf>
    <xf numFmtId="0" fontId="10" fillId="6" borderId="0" xfId="0" applyFont="1" applyFill="1" applyBorder="1" applyAlignment="1" applyProtection="1">
      <alignment horizontal="center" shrinkToFit="1"/>
      <protection hidden="1"/>
    </xf>
    <xf numFmtId="0" fontId="35" fillId="6" borderId="29" xfId="0" applyFont="1" applyFill="1" applyBorder="1" applyAlignment="1" applyProtection="1">
      <alignment vertical="center" shrinkToFit="1"/>
      <protection hidden="1"/>
    </xf>
    <xf numFmtId="0" fontId="0" fillId="6" borderId="9" xfId="0" applyFill="1" applyBorder="1" applyAlignment="1" applyProtection="1">
      <alignment shrinkToFit="1"/>
      <protection hidden="1"/>
    </xf>
    <xf numFmtId="0" fontId="0" fillId="6" borderId="10" xfId="0" applyFill="1" applyBorder="1" applyAlignment="1" applyProtection="1">
      <alignment shrinkToFit="1"/>
      <protection hidden="1"/>
    </xf>
    <xf numFmtId="0" fontId="27" fillId="6" borderId="10" xfId="0" applyFont="1" applyFill="1" applyBorder="1" applyAlignment="1" applyProtection="1">
      <alignment horizontal="center" shrinkToFit="1"/>
      <protection hidden="1"/>
    </xf>
    <xf numFmtId="2" fontId="27" fillId="6" borderId="10" xfId="0" applyNumberFormat="1" applyFont="1" applyFill="1" applyBorder="1" applyAlignment="1" applyProtection="1">
      <alignment horizontal="center" shrinkToFit="1"/>
      <protection hidden="1"/>
    </xf>
    <xf numFmtId="0" fontId="0" fillId="6" borderId="11" xfId="0" applyFill="1" applyBorder="1" applyAlignment="1" applyProtection="1">
      <alignment shrinkToFit="1"/>
      <protection hidden="1"/>
    </xf>
    <xf numFmtId="0" fontId="0" fillId="5" borderId="0" xfId="0" applyFill="1" applyBorder="1" applyAlignment="1" applyProtection="1">
      <alignment shrinkToFit="1"/>
      <protection hidden="1"/>
    </xf>
    <xf numFmtId="0" fontId="27" fillId="5" borderId="0" xfId="0" applyFont="1" applyFill="1" applyBorder="1" applyAlignment="1" applyProtection="1">
      <alignment horizontal="center" shrinkToFit="1"/>
      <protection hidden="1"/>
    </xf>
    <xf numFmtId="0" fontId="31" fillId="5" borderId="0" xfId="0" applyFont="1" applyFill="1" applyBorder="1" applyAlignment="1" applyProtection="1">
      <alignment horizontal="left" vertical="justify" shrinkToFit="1"/>
      <protection hidden="1"/>
    </xf>
    <xf numFmtId="0" fontId="6" fillId="5" borderId="0" xfId="0" applyFont="1" applyFill="1" applyBorder="1" applyAlignment="1" applyProtection="1">
      <alignment vertical="center" shrinkToFit="1"/>
      <protection hidden="1"/>
    </xf>
    <xf numFmtId="0" fontId="43" fillId="5" borderId="0" xfId="0" applyFont="1" applyFill="1" applyBorder="1" applyAlignment="1" applyProtection="1">
      <alignment vertical="justify" shrinkToFit="1"/>
      <protection hidden="1"/>
    </xf>
    <xf numFmtId="49" fontId="30" fillId="5" borderId="10" xfId="0" applyNumberFormat="1" applyFont="1" applyFill="1" applyBorder="1" applyAlignment="1" applyProtection="1">
      <alignment vertical="center" shrinkToFit="1"/>
      <protection hidden="1"/>
    </xf>
    <xf numFmtId="0" fontId="43" fillId="5" borderId="10" xfId="0" applyFont="1" applyFill="1" applyBorder="1" applyAlignment="1" applyProtection="1">
      <alignment vertical="justify" shrinkToFit="1"/>
      <protection hidden="1"/>
    </xf>
    <xf numFmtId="0" fontId="53" fillId="5" borderId="0" xfId="0" applyFont="1" applyFill="1" applyAlignment="1" applyProtection="1">
      <alignment shrinkToFit="1"/>
      <protection hidden="1"/>
    </xf>
    <xf numFmtId="2" fontId="29" fillId="6" borderId="0" xfId="0" applyNumberFormat="1" applyFont="1" applyFill="1" applyBorder="1" applyAlignment="1" applyProtection="1">
      <alignment horizontal="center" shrinkToFit="1"/>
      <protection hidden="1"/>
    </xf>
    <xf numFmtId="9" fontId="37" fillId="6" borderId="0" xfId="2" applyFont="1" applyFill="1" applyBorder="1" applyAlignment="1" applyProtection="1">
      <alignment horizontal="center" shrinkToFit="1"/>
      <protection hidden="1"/>
    </xf>
    <xf numFmtId="3" fontId="37" fillId="6" borderId="0" xfId="0" applyNumberFormat="1" applyFont="1" applyFill="1" applyBorder="1" applyAlignment="1" applyProtection="1">
      <alignment horizontal="center" shrinkToFit="1"/>
      <protection hidden="1"/>
    </xf>
    <xf numFmtId="2" fontId="38" fillId="6" borderId="0" xfId="0" applyNumberFormat="1" applyFont="1" applyFill="1" applyBorder="1" applyAlignment="1" applyProtection="1">
      <alignment horizontal="center" shrinkToFit="1"/>
      <protection hidden="1"/>
    </xf>
    <xf numFmtId="1" fontId="61" fillId="6" borderId="56" xfId="2" applyNumberFormat="1" applyFont="1" applyFill="1" applyBorder="1" applyAlignment="1" applyProtection="1">
      <alignment horizontal="center" vertical="center" shrinkToFit="1"/>
      <protection hidden="1"/>
    </xf>
    <xf numFmtId="0" fontId="59" fillId="6" borderId="0" xfId="0" applyFont="1" applyFill="1" applyBorder="1" applyAlignment="1" applyProtection="1">
      <alignment horizontal="center" shrinkToFit="1"/>
      <protection hidden="1"/>
    </xf>
    <xf numFmtId="0" fontId="60" fillId="5" borderId="0" xfId="0" applyFont="1" applyFill="1" applyBorder="1" applyAlignment="1" applyProtection="1">
      <alignment horizontal="center" shrinkToFit="1"/>
      <protection hidden="1"/>
    </xf>
    <xf numFmtId="0" fontId="0" fillId="0" borderId="0" xfId="0" applyAlignment="1">
      <alignment shrinkToFit="1"/>
    </xf>
    <xf numFmtId="0" fontId="0" fillId="5" borderId="0" xfId="0" applyFill="1" applyAlignment="1">
      <alignment shrinkToFit="1"/>
    </xf>
    <xf numFmtId="0" fontId="44" fillId="5" borderId="0" xfId="0" applyFont="1" applyFill="1" applyAlignment="1">
      <alignment horizontal="center" shrinkToFit="1"/>
    </xf>
    <xf numFmtId="0" fontId="44" fillId="5" borderId="0" xfId="0" applyFont="1" applyFill="1" applyAlignment="1" applyProtection="1">
      <alignment horizontal="center" shrinkToFit="1"/>
      <protection hidden="1"/>
    </xf>
    <xf numFmtId="0" fontId="47" fillId="5" borderId="0" xfId="0" applyFont="1" applyFill="1" applyAlignment="1" applyProtection="1">
      <alignment horizontal="right" shrinkToFit="1"/>
      <protection hidden="1"/>
    </xf>
    <xf numFmtId="0" fontId="19" fillId="9" borderId="39" xfId="0" applyFont="1" applyFill="1" applyBorder="1" applyAlignment="1" applyProtection="1">
      <alignment horizontal="right" vertical="center" shrinkToFit="1"/>
      <protection hidden="1"/>
    </xf>
    <xf numFmtId="0" fontId="19" fillId="5" borderId="37" xfId="0" applyFont="1" applyFill="1" applyBorder="1" applyAlignment="1" applyProtection="1">
      <alignment horizontal="right" vertical="center" shrinkToFit="1"/>
      <protection hidden="1"/>
    </xf>
    <xf numFmtId="0" fontId="19" fillId="5" borderId="67" xfId="0" applyFont="1" applyFill="1" applyBorder="1" applyAlignment="1" applyProtection="1">
      <alignment horizontal="right" vertical="center" shrinkToFit="1"/>
      <protection hidden="1"/>
    </xf>
    <xf numFmtId="0" fontId="25" fillId="5" borderId="29" xfId="0" applyFont="1" applyFill="1" applyBorder="1" applyAlignment="1" applyProtection="1">
      <alignment vertical="justify" shrinkToFit="1"/>
      <protection hidden="1"/>
    </xf>
    <xf numFmtId="0" fontId="25" fillId="5" borderId="0" xfId="0" applyFont="1" applyFill="1" applyBorder="1" applyAlignment="1" applyProtection="1">
      <alignment vertical="justify" shrinkToFit="1"/>
      <protection hidden="1"/>
    </xf>
    <xf numFmtId="0" fontId="25" fillId="5" borderId="0" xfId="0" applyFont="1" applyFill="1" applyBorder="1" applyAlignment="1" applyProtection="1">
      <alignment horizontal="center" vertical="center" shrinkToFit="1"/>
      <protection hidden="1"/>
    </xf>
    <xf numFmtId="0" fontId="0" fillId="5" borderId="0" xfId="0" applyFill="1" applyBorder="1" applyAlignment="1" applyProtection="1">
      <alignment horizontal="center" vertical="center" shrinkToFit="1"/>
      <protection hidden="1"/>
    </xf>
    <xf numFmtId="0" fontId="22" fillId="5" borderId="0" xfId="0" applyFont="1" applyFill="1" applyAlignment="1" applyProtection="1">
      <alignment shrinkToFit="1"/>
      <protection hidden="1"/>
    </xf>
    <xf numFmtId="0" fontId="3" fillId="5" borderId="0" xfId="0" applyFont="1" applyFill="1" applyAlignment="1" applyProtection="1">
      <alignment shrinkToFit="1"/>
      <protection hidden="1"/>
    </xf>
    <xf numFmtId="2" fontId="25" fillId="5" borderId="0" xfId="0" applyNumberFormat="1" applyFont="1" applyFill="1" applyBorder="1" applyAlignment="1" applyProtection="1">
      <alignment horizontal="center" vertical="center" shrinkToFit="1"/>
      <protection hidden="1"/>
    </xf>
    <xf numFmtId="0" fontId="25" fillId="5" borderId="0" xfId="0" applyFont="1" applyFill="1" applyBorder="1" applyAlignment="1" applyProtection="1">
      <alignment vertical="center" shrinkToFit="1"/>
      <protection hidden="1"/>
    </xf>
    <xf numFmtId="0" fontId="0" fillId="5" borderId="0" xfId="0" applyFill="1" applyProtection="1">
      <protection hidden="1"/>
    </xf>
    <xf numFmtId="0" fontId="53" fillId="0" borderId="0" xfId="0" applyFont="1"/>
    <xf numFmtId="0" fontId="15" fillId="5" borderId="0" xfId="0" applyFont="1" applyFill="1" applyAlignment="1" applyProtection="1">
      <alignment shrinkToFit="1"/>
      <protection hidden="1"/>
    </xf>
    <xf numFmtId="0" fontId="0" fillId="5" borderId="0" xfId="0" applyFill="1" applyAlignment="1" applyProtection="1">
      <alignment horizontal="center" wrapText="1" shrinkToFit="1"/>
      <protection hidden="1"/>
    </xf>
    <xf numFmtId="0" fontId="31" fillId="5" borderId="0" xfId="0" applyFont="1" applyFill="1" applyBorder="1" applyAlignment="1" applyProtection="1">
      <alignment vertical="justify" shrinkToFit="1"/>
      <protection hidden="1"/>
    </xf>
    <xf numFmtId="0" fontId="43" fillId="7" borderId="16" xfId="0" applyNumberFormat="1" applyFont="1" applyFill="1" applyBorder="1" applyAlignment="1" applyProtection="1">
      <alignment horizontal="center" vertical="center" shrinkToFit="1"/>
    </xf>
    <xf numFmtId="0" fontId="72" fillId="5" borderId="0" xfId="0" applyFont="1" applyFill="1" applyAlignment="1" applyProtection="1">
      <alignment shrinkToFit="1"/>
      <protection hidden="1"/>
    </xf>
    <xf numFmtId="0" fontId="37" fillId="5" borderId="0" xfId="0" applyFont="1" applyFill="1" applyBorder="1" applyAlignment="1" applyProtection="1">
      <alignment shrinkToFit="1"/>
      <protection hidden="1"/>
    </xf>
    <xf numFmtId="0" fontId="44" fillId="5" borderId="0" xfId="0" applyFont="1" applyFill="1" applyAlignment="1">
      <alignment horizontal="center"/>
    </xf>
    <xf numFmtId="0" fontId="0" fillId="5" borderId="0" xfId="0" applyFill="1" applyAlignment="1">
      <alignment horizontal="center" vertical="center"/>
    </xf>
    <xf numFmtId="0" fontId="74" fillId="5" borderId="0" xfId="0" applyFont="1" applyFill="1" applyAlignment="1">
      <alignment horizontal="center" vertical="center"/>
    </xf>
    <xf numFmtId="2" fontId="0" fillId="5" borderId="0" xfId="0" applyNumberFormat="1" applyFill="1" applyBorder="1"/>
    <xf numFmtId="0" fontId="0" fillId="5" borderId="0" xfId="0" applyFill="1" applyBorder="1" applyAlignment="1">
      <alignment horizontal="center"/>
    </xf>
    <xf numFmtId="0" fontId="79" fillId="0" borderId="0" xfId="0" applyFont="1" applyAlignment="1">
      <alignment horizontal="center" vertical="center"/>
    </xf>
    <xf numFmtId="0" fontId="2" fillId="14" borderId="16" xfId="1" applyFill="1" applyBorder="1" applyAlignment="1" applyProtection="1">
      <alignment horizontal="center" vertical="center" wrapText="1"/>
    </xf>
    <xf numFmtId="0" fontId="82" fillId="5" borderId="16" xfId="0" applyFont="1" applyFill="1" applyBorder="1" applyAlignment="1">
      <alignment horizontal="center" vertical="center"/>
    </xf>
    <xf numFmtId="9" fontId="0" fillId="5" borderId="0" xfId="0" applyNumberFormat="1" applyFill="1"/>
    <xf numFmtId="0" fontId="68" fillId="5" borderId="0" xfId="1" applyFont="1" applyFill="1" applyBorder="1" applyAlignment="1" applyProtection="1">
      <alignment horizontal="center" vertical="center" wrapText="1"/>
    </xf>
    <xf numFmtId="0" fontId="42" fillId="6" borderId="0" xfId="0" applyFont="1" applyFill="1" applyBorder="1" applyAlignment="1" applyProtection="1">
      <alignment horizontal="left" shrinkToFit="1"/>
      <protection hidden="1"/>
    </xf>
    <xf numFmtId="0" fontId="35" fillId="6" borderId="0" xfId="0" applyFont="1" applyFill="1" applyBorder="1" applyAlignment="1" applyProtection="1">
      <alignment horizontal="left" shrinkToFit="1"/>
      <protection hidden="1"/>
    </xf>
    <xf numFmtId="0" fontId="25" fillId="6" borderId="0" xfId="0" applyFont="1" applyFill="1" applyBorder="1" applyAlignment="1" applyProtection="1">
      <alignment horizontal="left" vertical="center" shrinkToFit="1"/>
      <protection hidden="1"/>
    </xf>
    <xf numFmtId="0" fontId="25" fillId="6" borderId="29" xfId="0" applyFont="1" applyFill="1" applyBorder="1" applyAlignment="1" applyProtection="1">
      <alignment horizontal="left" vertical="center" shrinkToFit="1"/>
      <protection hidden="1"/>
    </xf>
    <xf numFmtId="0" fontId="43" fillId="5" borderId="0" xfId="0" applyFont="1" applyFill="1" applyBorder="1" applyAlignment="1" applyProtection="1">
      <alignment horizontal="center" vertical="center" shrinkToFit="1"/>
      <protection hidden="1"/>
    </xf>
    <xf numFmtId="0" fontId="43" fillId="5" borderId="0" xfId="0" applyFont="1" applyFill="1" applyBorder="1" applyAlignment="1" applyProtection="1">
      <alignment vertical="center" shrinkToFit="1"/>
      <protection hidden="1"/>
    </xf>
    <xf numFmtId="0" fontId="38" fillId="6" borderId="7" xfId="0" applyFont="1" applyFill="1" applyBorder="1" applyAlignment="1" applyProtection="1">
      <alignment vertical="top" shrinkToFit="1"/>
      <protection hidden="1"/>
    </xf>
    <xf numFmtId="0" fontId="25" fillId="6" borderId="7" xfId="0" applyFont="1" applyFill="1" applyBorder="1" applyAlignment="1" applyProtection="1">
      <alignment shrinkToFit="1"/>
      <protection hidden="1"/>
    </xf>
    <xf numFmtId="0" fontId="25" fillId="6" borderId="0" xfId="0" applyFont="1" applyFill="1" applyBorder="1" applyAlignment="1" applyProtection="1">
      <alignment horizontal="center" shrinkToFit="1"/>
      <protection hidden="1"/>
    </xf>
    <xf numFmtId="3" fontId="43" fillId="0" borderId="0" xfId="0" applyNumberFormat="1" applyFont="1" applyFill="1" applyBorder="1" applyAlignment="1" applyProtection="1">
      <alignment shrinkToFit="1"/>
    </xf>
    <xf numFmtId="3" fontId="46" fillId="6" borderId="0" xfId="0" applyNumberFormat="1" applyFont="1" applyFill="1" applyBorder="1" applyAlignment="1" applyProtection="1">
      <alignment horizontal="center" shrinkToFit="1"/>
      <protection hidden="1"/>
    </xf>
    <xf numFmtId="0" fontId="87" fillId="6" borderId="47" xfId="0" applyFont="1" applyFill="1" applyBorder="1" applyAlignment="1" applyProtection="1">
      <alignment horizontal="center" shrinkToFit="1"/>
      <protection hidden="1"/>
    </xf>
    <xf numFmtId="0" fontId="10" fillId="5" borderId="0" xfId="0" applyFont="1" applyFill="1" applyBorder="1" applyAlignment="1" applyProtection="1">
      <alignment vertical="center" shrinkToFit="1"/>
      <protection hidden="1"/>
    </xf>
    <xf numFmtId="3" fontId="10" fillId="0" borderId="0" xfId="0" applyNumberFormat="1" applyFont="1" applyFill="1" applyBorder="1" applyAlignment="1" applyProtection="1">
      <alignment shrinkToFit="1"/>
    </xf>
    <xf numFmtId="0" fontId="73" fillId="6" borderId="0" xfId="1" applyFont="1" applyFill="1" applyBorder="1" applyAlignment="1" applyProtection="1">
      <alignment horizontal="center" vertical="center" shrinkToFit="1"/>
      <protection hidden="1"/>
    </xf>
    <xf numFmtId="0" fontId="35" fillId="6" borderId="0" xfId="0" applyFont="1" applyFill="1" applyBorder="1" applyAlignment="1" applyProtection="1">
      <alignment horizontal="center" vertical="center" shrinkToFit="1"/>
      <protection hidden="1"/>
    </xf>
    <xf numFmtId="0" fontId="35" fillId="6" borderId="0" xfId="0" applyFont="1" applyFill="1" applyBorder="1" applyAlignment="1" applyProtection="1">
      <alignment vertical="center" shrinkToFit="1"/>
      <protection hidden="1"/>
    </xf>
    <xf numFmtId="1" fontId="61" fillId="6" borderId="0" xfId="2" applyNumberFormat="1" applyFont="1" applyFill="1" applyBorder="1" applyAlignment="1" applyProtection="1">
      <alignment horizontal="center" vertical="center" shrinkToFit="1"/>
      <protection hidden="1"/>
    </xf>
    <xf numFmtId="0" fontId="34" fillId="5" borderId="0" xfId="0" applyFont="1" applyFill="1" applyBorder="1" applyAlignment="1" applyProtection="1">
      <alignment horizontal="center" vertical="center" shrinkToFit="1"/>
      <protection hidden="1"/>
    </xf>
    <xf numFmtId="3" fontId="89" fillId="6" borderId="0" xfId="0" applyNumberFormat="1" applyFont="1" applyFill="1" applyBorder="1" applyAlignment="1" applyProtection="1">
      <alignment horizontal="center" vertical="center" shrinkToFit="1"/>
      <protection hidden="1"/>
    </xf>
    <xf numFmtId="0" fontId="0" fillId="6" borderId="32" xfId="0" applyFill="1" applyBorder="1" applyAlignment="1" applyProtection="1">
      <alignment shrinkToFit="1"/>
      <protection hidden="1"/>
    </xf>
    <xf numFmtId="0" fontId="25" fillId="6" borderId="0" xfId="0" applyFont="1" applyFill="1" applyBorder="1" applyAlignment="1" applyProtection="1">
      <alignment horizontal="left" vertical="center" shrinkToFit="1"/>
      <protection hidden="1"/>
    </xf>
    <xf numFmtId="0" fontId="35" fillId="6" borderId="0" xfId="0" applyFont="1" applyFill="1" applyBorder="1" applyAlignment="1" applyProtection="1">
      <alignment horizontal="left" shrinkToFit="1"/>
      <protection hidden="1"/>
    </xf>
    <xf numFmtId="0" fontId="35" fillId="6" borderId="22" xfId="0" applyFont="1" applyFill="1" applyBorder="1" applyAlignment="1" applyProtection="1">
      <alignment horizontal="center" vertical="center" shrinkToFit="1"/>
      <protection hidden="1"/>
    </xf>
    <xf numFmtId="0" fontId="59" fillId="5" borderId="22" xfId="0" applyFont="1" applyFill="1" applyBorder="1" applyAlignment="1" applyProtection="1">
      <alignment horizontal="center" vertical="center" shrinkToFit="1"/>
      <protection hidden="1"/>
    </xf>
    <xf numFmtId="0" fontId="0" fillId="14" borderId="0" xfId="0" applyFill="1" applyAlignment="1">
      <alignment horizontal="center"/>
    </xf>
    <xf numFmtId="0" fontId="35" fillId="6" borderId="22" xfId="0" applyFont="1" applyFill="1" applyBorder="1" applyAlignment="1" applyProtection="1">
      <alignment horizontal="center" vertical="center" shrinkToFit="1"/>
      <protection hidden="1"/>
    </xf>
    <xf numFmtId="0" fontId="42" fillId="6" borderId="0" xfId="0" applyFont="1" applyFill="1" applyBorder="1" applyAlignment="1" applyProtection="1">
      <alignment horizontal="left" shrinkToFit="1"/>
      <protection hidden="1"/>
    </xf>
    <xf numFmtId="0" fontId="25" fillId="6" borderId="0" xfId="0" applyFont="1" applyFill="1" applyBorder="1" applyAlignment="1" applyProtection="1">
      <alignment horizontal="left" vertical="center" shrinkToFit="1"/>
      <protection hidden="1"/>
    </xf>
    <xf numFmtId="0" fontId="25" fillId="6" borderId="29" xfId="0" applyFont="1" applyFill="1" applyBorder="1" applyAlignment="1" applyProtection="1">
      <alignment horizontal="left" vertical="center" shrinkToFit="1"/>
      <protection hidden="1"/>
    </xf>
    <xf numFmtId="0" fontId="35" fillId="6" borderId="0" xfId="0" applyFont="1" applyFill="1" applyBorder="1" applyAlignment="1" applyProtection="1">
      <alignment horizontal="left" shrinkToFit="1"/>
      <protection hidden="1"/>
    </xf>
    <xf numFmtId="3" fontId="17" fillId="6" borderId="22" xfId="0" applyNumberFormat="1" applyFont="1" applyFill="1" applyBorder="1" applyAlignment="1" applyProtection="1">
      <alignment horizontal="center" vertical="center" shrinkToFit="1"/>
      <protection hidden="1"/>
    </xf>
    <xf numFmtId="0" fontId="91" fillId="6" borderId="0" xfId="0" applyFont="1" applyFill="1" applyAlignment="1" applyProtection="1">
      <alignment shrinkToFit="1"/>
      <protection hidden="1"/>
    </xf>
    <xf numFmtId="0" fontId="95" fillId="6" borderId="7" xfId="0" applyFont="1" applyFill="1" applyBorder="1" applyAlignment="1" applyProtection="1">
      <alignment shrinkToFit="1"/>
      <protection hidden="1"/>
    </xf>
    <xf numFmtId="0" fontId="96" fillId="5" borderId="47" xfId="0" applyFont="1" applyFill="1" applyBorder="1" applyAlignment="1" applyProtection="1">
      <alignment vertical="center" shrinkToFit="1"/>
      <protection hidden="1"/>
    </xf>
    <xf numFmtId="0" fontId="94" fillId="6" borderId="0" xfId="0" applyFont="1" applyFill="1" applyBorder="1" applyAlignment="1" applyProtection="1">
      <alignment shrinkToFit="1"/>
      <protection hidden="1"/>
    </xf>
    <xf numFmtId="3" fontId="96" fillId="0" borderId="47" xfId="0" applyNumberFormat="1" applyFont="1" applyFill="1" applyBorder="1" applyAlignment="1" applyProtection="1">
      <alignment shrinkToFit="1"/>
    </xf>
    <xf numFmtId="0" fontId="94" fillId="6" borderId="0" xfId="0" applyFont="1" applyFill="1" applyBorder="1" applyAlignment="1" applyProtection="1">
      <alignment horizontal="left" shrinkToFit="1"/>
      <protection hidden="1"/>
    </xf>
    <xf numFmtId="0" fontId="97" fillId="6" borderId="8" xfId="0" applyFont="1" applyFill="1" applyBorder="1" applyAlignment="1" applyProtection="1">
      <alignment shrinkToFit="1"/>
      <protection hidden="1"/>
    </xf>
    <xf numFmtId="0" fontId="31" fillId="5" borderId="0" xfId="0" applyFont="1" applyFill="1" applyBorder="1" applyAlignment="1">
      <alignment horizontal="center" vertical="center"/>
    </xf>
    <xf numFmtId="0" fontId="27" fillId="6" borderId="32" xfId="0" applyFont="1" applyFill="1" applyBorder="1" applyAlignment="1" applyProtection="1">
      <alignment horizontal="center" vertical="center" shrinkToFit="1"/>
      <protection hidden="1"/>
    </xf>
    <xf numFmtId="0" fontId="79" fillId="5" borderId="0" xfId="0" applyFont="1" applyFill="1" applyAlignment="1" applyProtection="1">
      <alignment horizontal="center" vertical="center" shrinkToFit="1"/>
      <protection hidden="1"/>
    </xf>
    <xf numFmtId="0" fontId="32" fillId="5" borderId="0" xfId="0" applyFont="1" applyFill="1" applyBorder="1" applyAlignment="1">
      <alignment horizontal="center" vertical="center"/>
    </xf>
    <xf numFmtId="0" fontId="79" fillId="5" borderId="0" xfId="0" applyFont="1" applyFill="1" applyBorder="1" applyAlignment="1" applyProtection="1">
      <alignment horizontal="center" vertical="center" shrinkToFit="1"/>
      <protection hidden="1"/>
    </xf>
    <xf numFmtId="49" fontId="43" fillId="7" borderId="25" xfId="0" applyNumberFormat="1" applyFont="1" applyFill="1" applyBorder="1" applyAlignment="1" applyProtection="1">
      <alignment vertical="center" shrinkToFit="1"/>
    </xf>
    <xf numFmtId="49" fontId="43" fillId="5" borderId="47" xfId="0" applyNumberFormat="1" applyFont="1" applyFill="1" applyBorder="1" applyAlignment="1" applyProtection="1">
      <alignment vertical="center" shrinkToFit="1"/>
    </xf>
    <xf numFmtId="0" fontId="27" fillId="5" borderId="0" xfId="0" applyFont="1" applyFill="1" applyBorder="1" applyAlignment="1">
      <alignment horizontal="center" vertical="center" wrapText="1"/>
    </xf>
    <xf numFmtId="0" fontId="76" fillId="5" borderId="0" xfId="0" applyFont="1" applyFill="1" applyBorder="1" applyAlignment="1">
      <alignment horizontal="center" vertical="center" wrapText="1"/>
    </xf>
    <xf numFmtId="0" fontId="84" fillId="5" borderId="0" xfId="0" applyFont="1" applyFill="1" applyBorder="1" applyAlignment="1">
      <alignment horizontal="center" vertical="center" wrapText="1"/>
    </xf>
    <xf numFmtId="0" fontId="10" fillId="5" borderId="0" xfId="0" applyFont="1" applyFill="1" applyBorder="1" applyAlignment="1">
      <alignment horizontal="center" vertical="center" wrapText="1"/>
    </xf>
    <xf numFmtId="9" fontId="27" fillId="5" borderId="0" xfId="2" applyNumberFormat="1" applyFont="1" applyFill="1" applyBorder="1" applyAlignment="1">
      <alignment horizontal="center" vertical="center" wrapText="1"/>
    </xf>
    <xf numFmtId="2" fontId="5" fillId="5" borderId="0" xfId="0" applyNumberFormat="1" applyFont="1" applyFill="1" applyBorder="1" applyAlignment="1">
      <alignment horizontal="center" vertical="center" wrapText="1"/>
    </xf>
    <xf numFmtId="165" fontId="27" fillId="6" borderId="32" xfId="0" applyNumberFormat="1" applyFont="1" applyFill="1" applyBorder="1" applyAlignment="1" applyProtection="1">
      <alignment horizontal="center" vertical="center" shrinkToFit="1"/>
      <protection hidden="1"/>
    </xf>
    <xf numFmtId="0" fontId="79" fillId="0" borderId="0" xfId="0" applyFont="1" applyAlignment="1">
      <alignment shrinkToFit="1"/>
    </xf>
    <xf numFmtId="0" fontId="99" fillId="5" borderId="29" xfId="0" applyFont="1" applyFill="1" applyBorder="1" applyAlignment="1" applyProtection="1">
      <alignment vertical="justify" shrinkToFit="1"/>
      <protection hidden="1"/>
    </xf>
    <xf numFmtId="0" fontId="100" fillId="5" borderId="0" xfId="0" applyFont="1" applyFill="1" applyAlignment="1" applyProtection="1">
      <alignment shrinkToFit="1"/>
      <protection hidden="1"/>
    </xf>
    <xf numFmtId="0" fontId="0" fillId="5" borderId="0" xfId="0" applyFill="1" applyAlignment="1">
      <alignment horizontal="center"/>
    </xf>
    <xf numFmtId="0" fontId="55" fillId="5" borderId="31" xfId="1" applyFont="1" applyFill="1" applyBorder="1" applyAlignment="1" applyProtection="1">
      <alignment horizontal="center" vertical="center"/>
    </xf>
    <xf numFmtId="0" fontId="12" fillId="5" borderId="20" xfId="0" applyFont="1" applyFill="1" applyBorder="1" applyAlignment="1">
      <alignment horizontal="center" vertical="center"/>
    </xf>
    <xf numFmtId="0" fontId="16" fillId="16" borderId="15" xfId="0" applyFont="1" applyFill="1" applyBorder="1" applyAlignment="1">
      <alignment horizontal="center" vertical="center"/>
    </xf>
    <xf numFmtId="0" fontId="23" fillId="16" borderId="16" xfId="0" applyFont="1" applyFill="1" applyBorder="1" applyAlignment="1">
      <alignment horizontal="center" vertical="center" wrapText="1"/>
    </xf>
    <xf numFmtId="0" fontId="82" fillId="16" borderId="16" xfId="0" applyFont="1" applyFill="1" applyBorder="1" applyAlignment="1">
      <alignment horizontal="center" vertical="center"/>
    </xf>
    <xf numFmtId="0" fontId="83" fillId="18" borderId="33" xfId="0" applyFont="1" applyFill="1" applyBorder="1" applyAlignment="1">
      <alignment horizontal="center" vertical="center"/>
    </xf>
    <xf numFmtId="0" fontId="4" fillId="5" borderId="0" xfId="0" applyFont="1" applyFill="1" applyBorder="1" applyAlignment="1">
      <alignment vertical="center"/>
    </xf>
    <xf numFmtId="0" fontId="81" fillId="16" borderId="16" xfId="0" applyFont="1" applyFill="1" applyBorder="1" applyAlignment="1">
      <alignment horizontal="center" vertical="center"/>
    </xf>
    <xf numFmtId="0" fontId="81" fillId="16" borderId="16" xfId="0" applyFont="1" applyFill="1" applyBorder="1" applyAlignment="1">
      <alignment horizontal="center" vertical="center" readingOrder="2"/>
    </xf>
    <xf numFmtId="49" fontId="10" fillId="18" borderId="81" xfId="0" applyNumberFormat="1" applyFont="1" applyFill="1" applyBorder="1" applyAlignment="1">
      <alignment horizontal="center" vertical="center"/>
    </xf>
    <xf numFmtId="49" fontId="10" fillId="18" borderId="80" xfId="0" applyNumberFormat="1" applyFont="1" applyFill="1" applyBorder="1" applyAlignment="1">
      <alignment horizontal="center" vertical="center"/>
    </xf>
    <xf numFmtId="49" fontId="10" fillId="18" borderId="31" xfId="0" applyNumberFormat="1" applyFont="1" applyFill="1" applyBorder="1" applyAlignment="1">
      <alignment horizontal="center" vertical="center"/>
    </xf>
    <xf numFmtId="0" fontId="65" fillId="18" borderId="73" xfId="0" applyFont="1" applyFill="1" applyBorder="1" applyAlignment="1">
      <alignment horizontal="center" textRotation="90" wrapText="1"/>
    </xf>
    <xf numFmtId="0" fontId="65" fillId="18" borderId="72" xfId="0" applyFont="1" applyFill="1" applyBorder="1" applyAlignment="1">
      <alignment horizontal="center" wrapText="1"/>
    </xf>
    <xf numFmtId="0" fontId="65" fillId="18" borderId="72" xfId="0" applyFont="1" applyFill="1" applyBorder="1" applyAlignment="1">
      <alignment horizontal="center" vertical="center" wrapText="1"/>
    </xf>
    <xf numFmtId="0" fontId="65" fillId="18" borderId="73" xfId="0" applyFont="1" applyFill="1" applyBorder="1" applyAlignment="1">
      <alignment horizontal="center" vertical="center" wrapText="1"/>
    </xf>
    <xf numFmtId="0" fontId="65" fillId="18" borderId="74" xfId="0" applyFont="1" applyFill="1" applyBorder="1" applyAlignment="1">
      <alignment horizontal="center" vertical="center" wrapText="1"/>
    </xf>
    <xf numFmtId="0" fontId="69" fillId="18" borderId="13" xfId="0" applyFont="1" applyFill="1" applyBorder="1" applyAlignment="1">
      <alignment horizontal="center" vertical="center" wrapText="1"/>
    </xf>
    <xf numFmtId="0" fontId="85" fillId="18" borderId="69" xfId="0" applyFont="1" applyFill="1" applyBorder="1" applyAlignment="1">
      <alignment horizontal="center" vertical="center" wrapText="1"/>
    </xf>
    <xf numFmtId="0" fontId="66" fillId="18" borderId="70" xfId="0" applyFont="1" applyFill="1" applyBorder="1" applyAlignment="1">
      <alignment horizontal="center" vertical="center" wrapText="1"/>
    </xf>
    <xf numFmtId="0" fontId="66" fillId="18" borderId="71" xfId="0" applyFont="1" applyFill="1" applyBorder="1" applyAlignment="1">
      <alignment horizontal="center" vertical="center" shrinkToFit="1"/>
    </xf>
    <xf numFmtId="0" fontId="27" fillId="16" borderId="26" xfId="0" applyFont="1" applyFill="1" applyBorder="1" applyAlignment="1">
      <alignment horizontal="center" vertical="center" wrapText="1"/>
    </xf>
    <xf numFmtId="0" fontId="85" fillId="20" borderId="79" xfId="0" applyFont="1" applyFill="1" applyBorder="1" applyAlignment="1">
      <alignment horizontal="center" vertical="center" wrapText="1"/>
    </xf>
    <xf numFmtId="0" fontId="66" fillId="20" borderId="36" xfId="0" applyFont="1" applyFill="1" applyBorder="1" applyAlignment="1">
      <alignment horizontal="center" vertical="center" shrinkToFit="1"/>
    </xf>
    <xf numFmtId="0" fontId="66" fillId="20" borderId="47" xfId="0" applyFont="1" applyFill="1" applyBorder="1" applyAlignment="1">
      <alignment horizontal="center" vertical="center" wrapText="1"/>
    </xf>
    <xf numFmtId="0" fontId="19" fillId="5" borderId="0" xfId="0" applyFont="1" applyFill="1" applyBorder="1" applyAlignment="1" applyProtection="1">
      <alignment vertical="center" shrinkToFit="1"/>
      <protection hidden="1"/>
    </xf>
    <xf numFmtId="0" fontId="19" fillId="16" borderId="16" xfId="0" applyFont="1" applyFill="1" applyBorder="1" applyAlignment="1">
      <alignment horizontal="center"/>
    </xf>
    <xf numFmtId="0" fontId="37" fillId="14" borderId="0" xfId="0" applyFont="1" applyFill="1" applyAlignment="1">
      <alignment horizontal="center" vertical="center"/>
    </xf>
    <xf numFmtId="0" fontId="37" fillId="16" borderId="13" xfId="0" applyFont="1" applyFill="1" applyBorder="1" applyAlignment="1">
      <alignment horizontal="center" vertical="center"/>
    </xf>
    <xf numFmtId="0" fontId="37" fillId="14" borderId="16" xfId="0" applyFont="1" applyFill="1" applyBorder="1" applyAlignment="1">
      <alignment horizontal="center" vertical="center"/>
    </xf>
    <xf numFmtId="0" fontId="37" fillId="16" borderId="16" xfId="0" applyFont="1" applyFill="1" applyBorder="1" applyAlignment="1">
      <alignment horizontal="center" vertical="center"/>
    </xf>
    <xf numFmtId="0" fontId="10" fillId="3" borderId="76" xfId="0" applyFont="1" applyFill="1" applyBorder="1" applyAlignment="1">
      <alignment horizontal="center" vertical="center" wrapText="1" readingOrder="2"/>
    </xf>
    <xf numFmtId="0" fontId="10" fillId="3" borderId="9" xfId="0" applyFont="1" applyFill="1" applyBorder="1" applyAlignment="1">
      <alignment horizontal="center" vertical="center" wrapText="1" readingOrder="2"/>
    </xf>
    <xf numFmtId="0" fontId="81" fillId="0" borderId="82" xfId="0" applyFont="1" applyBorder="1" applyAlignment="1">
      <alignment horizontal="center" wrapText="1" readingOrder="2"/>
    </xf>
    <xf numFmtId="0" fontId="81" fillId="16" borderId="82" xfId="0" applyFont="1" applyFill="1" applyBorder="1" applyAlignment="1">
      <alignment horizontal="center" wrapText="1" readingOrder="2"/>
    </xf>
    <xf numFmtId="0" fontId="81" fillId="0" borderId="1" xfId="0" applyFont="1" applyBorder="1" applyAlignment="1">
      <alignment horizontal="center" vertical="center" wrapText="1" readingOrder="2"/>
    </xf>
    <xf numFmtId="0" fontId="81" fillId="16" borderId="1" xfId="0" applyFont="1" applyFill="1" applyBorder="1" applyAlignment="1">
      <alignment horizontal="center" vertical="center" wrapText="1" readingOrder="2"/>
    </xf>
    <xf numFmtId="0" fontId="81" fillId="0" borderId="82" xfId="0" applyFont="1" applyBorder="1" applyAlignment="1">
      <alignment horizontal="center" vertical="center" wrapText="1" readingOrder="2"/>
    </xf>
    <xf numFmtId="0" fontId="81" fillId="16" borderId="84" xfId="0" applyFont="1" applyFill="1" applyBorder="1" applyAlignment="1">
      <alignment horizontal="center" vertical="center" wrapText="1" readingOrder="2"/>
    </xf>
    <xf numFmtId="0" fontId="69" fillId="18" borderId="13" xfId="0" applyFont="1" applyFill="1" applyBorder="1" applyAlignment="1">
      <alignment horizontal="center" wrapText="1"/>
    </xf>
    <xf numFmtId="0" fontId="37" fillId="12" borderId="85" xfId="0" applyFont="1" applyFill="1" applyBorder="1" applyAlignment="1">
      <alignment horizontal="center" vertical="center"/>
    </xf>
    <xf numFmtId="9" fontId="105" fillId="5" borderId="0" xfId="2" applyFont="1" applyFill="1" applyBorder="1" applyAlignment="1">
      <alignment horizontal="center" vertical="center" wrapText="1"/>
    </xf>
    <xf numFmtId="0" fontId="81" fillId="18" borderId="16" xfId="0" applyFont="1" applyFill="1" applyBorder="1" applyAlignment="1">
      <alignment horizontal="center" vertical="center" readingOrder="2"/>
    </xf>
    <xf numFmtId="0" fontId="44" fillId="5" borderId="0" xfId="0" applyFont="1" applyFill="1" applyAlignment="1"/>
    <xf numFmtId="0" fontId="0" fillId="5" borderId="0" xfId="0" applyFill="1" applyAlignment="1">
      <alignment horizontal="center"/>
    </xf>
    <xf numFmtId="0" fontId="0" fillId="5" borderId="0" xfId="0" applyFill="1" applyAlignment="1">
      <alignment horizontal="center"/>
    </xf>
    <xf numFmtId="0" fontId="0" fillId="5" borderId="7" xfId="0" applyFill="1" applyBorder="1"/>
    <xf numFmtId="0" fontId="110" fillId="0" borderId="0" xfId="0" applyFont="1" applyFill="1" applyAlignment="1">
      <alignment horizontal="center" vertical="center"/>
    </xf>
    <xf numFmtId="0" fontId="23" fillId="16" borderId="38" xfId="0" applyFont="1" applyFill="1" applyBorder="1" applyAlignment="1">
      <alignment horizontal="center" vertical="center" wrapText="1"/>
    </xf>
    <xf numFmtId="0" fontId="16" fillId="16" borderId="37" xfId="0" applyFont="1" applyFill="1" applyBorder="1" applyAlignment="1">
      <alignment horizontal="center" vertical="center"/>
    </xf>
    <xf numFmtId="0" fontId="82" fillId="16" borderId="38" xfId="0" applyFont="1" applyFill="1" applyBorder="1" applyAlignment="1">
      <alignment horizontal="center" vertical="center"/>
    </xf>
    <xf numFmtId="0" fontId="17" fillId="18" borderId="39" xfId="0" applyFont="1" applyFill="1" applyBorder="1" applyAlignment="1">
      <alignment horizontal="center" vertical="center"/>
    </xf>
    <xf numFmtId="0" fontId="17" fillId="18" borderId="40" xfId="0" applyFont="1" applyFill="1" applyBorder="1" applyAlignment="1">
      <alignment horizontal="center" vertical="center"/>
    </xf>
    <xf numFmtId="0" fontId="17" fillId="18" borderId="40" xfId="0" applyFont="1" applyFill="1" applyBorder="1"/>
    <xf numFmtId="0" fontId="19" fillId="18" borderId="41" xfId="0" applyFont="1" applyFill="1" applyBorder="1" applyAlignment="1">
      <alignment horizontal="center"/>
    </xf>
    <xf numFmtId="0" fontId="69" fillId="18" borderId="12" xfId="0" applyFont="1" applyFill="1" applyBorder="1" applyAlignment="1">
      <alignment horizontal="center" vertical="center" wrapText="1"/>
    </xf>
    <xf numFmtId="0" fontId="69" fillId="18" borderId="27" xfId="0" applyFont="1" applyFill="1" applyBorder="1" applyAlignment="1">
      <alignment horizontal="center" vertical="center" wrapText="1"/>
    </xf>
    <xf numFmtId="0" fontId="0" fillId="14" borderId="36" xfId="0" applyFill="1" applyBorder="1" applyAlignment="1">
      <alignment vertical="center"/>
    </xf>
    <xf numFmtId="0" fontId="10" fillId="22" borderId="16" xfId="0" applyFont="1" applyFill="1" applyBorder="1" applyAlignment="1">
      <alignment vertical="center" wrapText="1"/>
    </xf>
    <xf numFmtId="0" fontId="63" fillId="8" borderId="13" xfId="0" applyFont="1" applyFill="1" applyBorder="1" applyAlignment="1">
      <alignment horizontal="center" vertical="top" wrapText="1"/>
    </xf>
    <xf numFmtId="0" fontId="63" fillId="8" borderId="13" xfId="0" applyFont="1" applyFill="1" applyBorder="1" applyAlignment="1">
      <alignment horizontal="right" vertical="center" wrapText="1" readingOrder="2"/>
    </xf>
    <xf numFmtId="0" fontId="63" fillId="8" borderId="13" xfId="0" applyFont="1" applyFill="1" applyBorder="1" applyAlignment="1">
      <alignment horizontal="center" vertical="center" wrapText="1" readingOrder="2"/>
    </xf>
    <xf numFmtId="0" fontId="68" fillId="8" borderId="16" xfId="1" applyFont="1" applyFill="1" applyBorder="1" applyAlignment="1" applyProtection="1">
      <alignment horizontal="center" vertical="center" wrapText="1"/>
    </xf>
    <xf numFmtId="0" fontId="63" fillId="8" borderId="16" xfId="0" applyFont="1" applyFill="1" applyBorder="1" applyAlignment="1">
      <alignment horizontal="center" vertical="top" wrapText="1"/>
    </xf>
    <xf numFmtId="0" fontId="63" fillId="8" borderId="16" xfId="0" applyFont="1" applyFill="1" applyBorder="1" applyAlignment="1">
      <alignment horizontal="right" vertical="center" wrapText="1" readingOrder="2"/>
    </xf>
    <xf numFmtId="0" fontId="63" fillId="8" borderId="16" xfId="0" applyFont="1" applyFill="1" applyBorder="1" applyAlignment="1">
      <alignment horizontal="center" vertical="center" wrapText="1" readingOrder="2"/>
    </xf>
    <xf numFmtId="0" fontId="63" fillId="8" borderId="16" xfId="0" applyFont="1" applyFill="1" applyBorder="1" applyAlignment="1">
      <alignment horizontal="center" vertical="center" wrapText="1"/>
    </xf>
    <xf numFmtId="9" fontId="63" fillId="0" borderId="16" xfId="2" applyFont="1" applyFill="1" applyBorder="1" applyAlignment="1">
      <alignment horizontal="center" vertical="center" wrapText="1"/>
    </xf>
    <xf numFmtId="0" fontId="63" fillId="0" borderId="16" xfId="0" applyFont="1" applyFill="1" applyBorder="1" applyAlignment="1" applyProtection="1">
      <alignment horizontal="center" vertical="center" wrapText="1"/>
      <protection hidden="1"/>
    </xf>
    <xf numFmtId="9" fontId="63" fillId="0" borderId="38" xfId="2" applyFont="1" applyFill="1" applyBorder="1" applyAlignment="1">
      <alignment horizontal="center" vertical="center" wrapText="1"/>
    </xf>
    <xf numFmtId="0" fontId="63" fillId="0" borderId="38" xfId="0" applyFont="1" applyFill="1" applyBorder="1" applyAlignment="1" applyProtection="1">
      <alignment horizontal="center" vertical="center" wrapText="1"/>
      <protection hidden="1"/>
    </xf>
    <xf numFmtId="0" fontId="63" fillId="0" borderId="0" xfId="0" applyFont="1" applyFill="1" applyBorder="1" applyAlignment="1">
      <alignment horizontal="center" vertical="center" wrapText="1"/>
    </xf>
    <xf numFmtId="0" fontId="2" fillId="8" borderId="16" xfId="1" applyFill="1" applyBorder="1" applyAlignment="1" applyProtection="1">
      <alignment horizontal="center"/>
    </xf>
    <xf numFmtId="0" fontId="10" fillId="8" borderId="16" xfId="0" applyFont="1" applyFill="1" applyBorder="1" applyAlignment="1">
      <alignment vertical="center" wrapText="1"/>
    </xf>
    <xf numFmtId="0" fontId="8" fillId="0" borderId="42" xfId="0" applyFont="1" applyFill="1" applyBorder="1" applyAlignment="1">
      <alignment horizontal="center" shrinkToFit="1"/>
    </xf>
    <xf numFmtId="0" fontId="5" fillId="0" borderId="0" xfId="0" applyFont="1" applyFill="1" applyBorder="1" applyAlignment="1">
      <alignment horizontal="right" vertical="center" shrinkToFit="1"/>
    </xf>
    <xf numFmtId="0" fontId="68" fillId="0" borderId="0" xfId="1" applyFont="1" applyFill="1" applyBorder="1" applyAlignment="1" applyProtection="1">
      <alignment horizontal="center" vertical="center" shrinkToFit="1"/>
    </xf>
    <xf numFmtId="0" fontId="41" fillId="0" borderId="0" xfId="0" applyFont="1" applyFill="1" applyBorder="1" applyAlignment="1">
      <alignment vertical="center" shrinkToFit="1"/>
    </xf>
    <xf numFmtId="0" fontId="5" fillId="0" borderId="0" xfId="0" applyFont="1" applyFill="1" applyBorder="1" applyAlignment="1">
      <alignment horizontal="center" vertical="center" shrinkToFit="1"/>
    </xf>
    <xf numFmtId="0" fontId="0" fillId="0" borderId="0" xfId="0" applyFill="1" applyAlignment="1">
      <alignment shrinkToFit="1"/>
    </xf>
    <xf numFmtId="2" fontId="25" fillId="23" borderId="38" xfId="0" applyNumberFormat="1" applyFont="1" applyFill="1" applyBorder="1" applyAlignment="1">
      <alignment horizontal="center" vertical="center"/>
    </xf>
    <xf numFmtId="2" fontId="25" fillId="24" borderId="16" xfId="0" applyNumberFormat="1" applyFont="1" applyFill="1" applyBorder="1" applyAlignment="1">
      <alignment horizontal="center" vertical="center"/>
    </xf>
    <xf numFmtId="2" fontId="25" fillId="23" borderId="16" xfId="0" applyNumberFormat="1" applyFont="1" applyFill="1" applyBorder="1" applyAlignment="1">
      <alignment horizontal="center" vertical="center"/>
    </xf>
    <xf numFmtId="2" fontId="42" fillId="25" borderId="19" xfId="0" applyNumberFormat="1" applyFont="1" applyFill="1" applyBorder="1" applyAlignment="1">
      <alignment horizontal="center" vertical="center"/>
    </xf>
    <xf numFmtId="2" fontId="5" fillId="27" borderId="24" xfId="0" applyNumberFormat="1" applyFont="1" applyFill="1" applyBorder="1" applyAlignment="1">
      <alignment horizontal="center" vertical="center" wrapText="1"/>
    </xf>
    <xf numFmtId="2" fontId="5" fillId="23" borderId="16" xfId="0" applyNumberFormat="1" applyFont="1" applyFill="1" applyBorder="1" applyAlignment="1">
      <alignment horizontal="center" vertical="center"/>
    </xf>
    <xf numFmtId="2" fontId="10" fillId="29" borderId="16" xfId="0" applyNumberFormat="1" applyFont="1" applyFill="1" applyBorder="1" applyAlignment="1">
      <alignment horizontal="center"/>
    </xf>
    <xf numFmtId="9" fontId="63" fillId="30" borderId="13" xfId="2" applyFont="1" applyFill="1" applyBorder="1" applyAlignment="1">
      <alignment horizontal="center" vertical="center" wrapText="1"/>
    </xf>
    <xf numFmtId="0" fontId="63" fillId="30" borderId="13" xfId="0" applyFont="1" applyFill="1" applyBorder="1" applyAlignment="1" applyProtection="1">
      <alignment horizontal="center" vertical="center" wrapText="1"/>
      <protection hidden="1"/>
    </xf>
    <xf numFmtId="9" fontId="63" fillId="30" borderId="16" xfId="2" applyFont="1" applyFill="1" applyBorder="1" applyAlignment="1">
      <alignment horizontal="center" vertical="center" wrapText="1"/>
    </xf>
    <xf numFmtId="0" fontId="63" fillId="30" borderId="16" xfId="0" applyFont="1" applyFill="1" applyBorder="1" applyAlignment="1" applyProtection="1">
      <alignment horizontal="center" vertical="center" wrapText="1"/>
      <protection hidden="1"/>
    </xf>
    <xf numFmtId="9" fontId="63" fillId="30" borderId="38" xfId="2" applyFont="1" applyFill="1" applyBorder="1" applyAlignment="1">
      <alignment horizontal="center" vertical="center" wrapText="1"/>
    </xf>
    <xf numFmtId="0" fontId="63" fillId="30" borderId="38" xfId="0" applyFont="1" applyFill="1" applyBorder="1" applyAlignment="1" applyProtection="1">
      <alignment horizontal="center" vertical="center" wrapText="1"/>
      <protection hidden="1"/>
    </xf>
    <xf numFmtId="2" fontId="10" fillId="30" borderId="16" xfId="0" applyNumberFormat="1" applyFont="1" applyFill="1" applyBorder="1" applyAlignment="1">
      <alignment horizontal="center" vertical="center"/>
    </xf>
    <xf numFmtId="0" fontId="27" fillId="28" borderId="16" xfId="0" applyFont="1" applyFill="1" applyBorder="1" applyAlignment="1">
      <alignment horizontal="center" vertical="center" wrapText="1"/>
    </xf>
    <xf numFmtId="0" fontId="44" fillId="24" borderId="0" xfId="0" applyFont="1" applyFill="1" applyAlignment="1">
      <alignment horizontal="center"/>
    </xf>
    <xf numFmtId="0" fontId="10" fillId="3" borderId="1" xfId="0" applyFont="1" applyFill="1" applyBorder="1" applyAlignment="1">
      <alignment horizontal="center" vertical="center" wrapText="1" readingOrder="2"/>
    </xf>
    <xf numFmtId="0" fontId="0" fillId="14" borderId="0" xfId="0" applyFill="1" applyAlignment="1">
      <alignment horizontal="center"/>
    </xf>
    <xf numFmtId="0" fontId="81" fillId="0" borderId="84" xfId="0" applyFont="1" applyBorder="1" applyAlignment="1">
      <alignment horizontal="center" vertical="center" wrapText="1" readingOrder="2"/>
    </xf>
    <xf numFmtId="49" fontId="43" fillId="7" borderId="24" xfId="0" applyNumberFormat="1" applyFont="1" applyFill="1" applyBorder="1" applyAlignment="1" applyProtection="1">
      <alignment shrinkToFit="1"/>
    </xf>
    <xf numFmtId="3" fontId="43" fillId="7" borderId="24" xfId="0" applyNumberFormat="1" applyFont="1" applyFill="1" applyBorder="1" applyAlignment="1" applyProtection="1">
      <alignment vertical="center" shrinkToFit="1"/>
    </xf>
    <xf numFmtId="0" fontId="46" fillId="0" borderId="16" xfId="0" applyNumberFormat="1" applyFont="1" applyFill="1" applyBorder="1" applyAlignment="1" applyProtection="1">
      <alignment horizontal="center" vertical="center" shrinkToFit="1"/>
    </xf>
    <xf numFmtId="0" fontId="43" fillId="0" borderId="16" xfId="0" applyNumberFormat="1" applyFont="1" applyFill="1" applyBorder="1" applyAlignment="1" applyProtection="1">
      <alignment horizontal="center" vertical="center" shrinkToFit="1"/>
    </xf>
    <xf numFmtId="0" fontId="120" fillId="5" borderId="31" xfId="1" applyFont="1" applyFill="1" applyBorder="1" applyAlignment="1" applyProtection="1">
      <alignment horizontal="center" vertical="center"/>
    </xf>
    <xf numFmtId="0" fontId="0" fillId="5" borderId="0" xfId="0" applyFill="1" applyAlignment="1">
      <alignment horizontal="center"/>
    </xf>
    <xf numFmtId="0" fontId="2" fillId="8" borderId="16" xfId="1" applyFill="1" applyBorder="1" applyAlignment="1" applyProtection="1">
      <alignment horizontal="center" vertical="center" wrapText="1"/>
    </xf>
    <xf numFmtId="0" fontId="66" fillId="18" borderId="71" xfId="0" applyFont="1" applyFill="1" applyBorder="1" applyAlignment="1">
      <alignment vertical="center" wrapText="1"/>
    </xf>
    <xf numFmtId="0" fontId="66" fillId="20" borderId="48" xfId="0" applyFont="1" applyFill="1" applyBorder="1" applyAlignment="1">
      <alignment vertical="center" wrapText="1"/>
    </xf>
    <xf numFmtId="0" fontId="37" fillId="18" borderId="24" xfId="0" applyFont="1" applyFill="1" applyBorder="1" applyAlignment="1">
      <alignment vertical="center" wrapText="1"/>
    </xf>
    <xf numFmtId="0" fontId="25" fillId="18" borderId="82" xfId="0" applyFont="1" applyFill="1" applyBorder="1" applyAlignment="1">
      <alignment horizontal="center" vertical="center"/>
    </xf>
    <xf numFmtId="0" fontId="63" fillId="0" borderId="1" xfId="0" applyFont="1" applyFill="1" applyBorder="1" applyAlignment="1">
      <alignment horizontal="left" vertical="center" wrapText="1"/>
    </xf>
    <xf numFmtId="2" fontId="16" fillId="30" borderId="31" xfId="0" applyNumberFormat="1" applyFont="1" applyFill="1" applyBorder="1" applyAlignment="1">
      <alignment horizontal="center" vertical="center" wrapText="1"/>
    </xf>
    <xf numFmtId="0" fontId="63" fillId="18" borderId="16" xfId="0" applyFont="1" applyFill="1" applyBorder="1" applyAlignment="1">
      <alignment horizontal="center" wrapText="1"/>
    </xf>
    <xf numFmtId="0" fontId="64" fillId="18" borderId="16" xfId="0" applyFont="1" applyFill="1" applyBorder="1" applyAlignment="1">
      <alignment horizontal="center"/>
    </xf>
    <xf numFmtId="2" fontId="63" fillId="28" borderId="16" xfId="2" applyNumberFormat="1" applyFont="1" applyFill="1" applyBorder="1" applyAlignment="1">
      <alignment horizontal="center" vertical="center" wrapText="1"/>
    </xf>
    <xf numFmtId="0" fontId="11" fillId="5" borderId="0" xfId="0" applyFont="1" applyFill="1" applyBorder="1" applyAlignment="1">
      <alignment horizontal="center"/>
    </xf>
    <xf numFmtId="0" fontId="102" fillId="16" borderId="1" xfId="1" applyFont="1" applyFill="1" applyBorder="1" applyAlignment="1" applyProtection="1">
      <alignment horizontal="center" vertical="center"/>
    </xf>
    <xf numFmtId="0" fontId="102" fillId="16" borderId="2" xfId="1" applyFont="1" applyFill="1" applyBorder="1" applyAlignment="1" applyProtection="1">
      <alignment horizontal="center" vertical="center"/>
    </xf>
    <xf numFmtId="0" fontId="102" fillId="16" borderId="3" xfId="1" applyFont="1" applyFill="1" applyBorder="1" applyAlignment="1" applyProtection="1">
      <alignment horizontal="center" vertical="center"/>
    </xf>
    <xf numFmtId="0" fontId="77" fillId="18" borderId="1" xfId="0" applyFont="1" applyFill="1" applyBorder="1" applyAlignment="1">
      <alignment horizontal="center"/>
    </xf>
    <xf numFmtId="0" fontId="77" fillId="18" borderId="2" xfId="0" applyFont="1" applyFill="1" applyBorder="1" applyAlignment="1">
      <alignment horizontal="center"/>
    </xf>
    <xf numFmtId="0" fontId="77" fillId="18" borderId="3" xfId="0" applyFont="1" applyFill="1" applyBorder="1" applyAlignment="1">
      <alignment horizontal="center"/>
    </xf>
    <xf numFmtId="0" fontId="5" fillId="19" borderId="1" xfId="0" applyFont="1" applyFill="1" applyBorder="1" applyAlignment="1">
      <alignment horizontal="center" vertical="center"/>
    </xf>
    <xf numFmtId="0" fontId="5" fillId="19" borderId="2" xfId="0" applyFont="1" applyFill="1" applyBorder="1" applyAlignment="1">
      <alignment horizontal="center" vertical="center"/>
    </xf>
    <xf numFmtId="0" fontId="5" fillId="19" borderId="3" xfId="0" applyFont="1" applyFill="1" applyBorder="1" applyAlignment="1">
      <alignment horizontal="center" vertical="center"/>
    </xf>
    <xf numFmtId="0" fontId="0" fillId="5" borderId="0" xfId="0" applyFill="1" applyAlignment="1">
      <alignment horizontal="center"/>
    </xf>
    <xf numFmtId="0" fontId="120" fillId="16" borderId="1" xfId="1" applyFont="1" applyFill="1" applyBorder="1" applyAlignment="1" applyProtection="1">
      <alignment horizontal="center" vertical="center"/>
    </xf>
    <xf numFmtId="0" fontId="2" fillId="16" borderId="2" xfId="1" applyFill="1" applyBorder="1" applyAlignment="1" applyProtection="1">
      <alignment horizontal="center" vertical="center"/>
    </xf>
    <xf numFmtId="0" fontId="14" fillId="16" borderId="1" xfId="0" applyFont="1" applyFill="1" applyBorder="1" applyAlignment="1">
      <alignment horizontal="center" vertical="center"/>
    </xf>
    <xf numFmtId="0" fontId="14" fillId="16" borderId="2" xfId="0" applyFont="1" applyFill="1" applyBorder="1" applyAlignment="1">
      <alignment horizontal="center" vertical="center"/>
    </xf>
    <xf numFmtId="0" fontId="14" fillId="16" borderId="30" xfId="0" applyFont="1" applyFill="1" applyBorder="1" applyAlignment="1">
      <alignment horizontal="center" vertical="center"/>
    </xf>
    <xf numFmtId="0" fontId="106" fillId="15" borderId="34" xfId="0" applyFont="1" applyFill="1" applyBorder="1" applyAlignment="1">
      <alignment horizontal="center" vertical="center" shrinkToFit="1"/>
    </xf>
    <xf numFmtId="0" fontId="106" fillId="15" borderId="33" xfId="0" applyFont="1" applyFill="1" applyBorder="1" applyAlignment="1">
      <alignment horizontal="center" vertical="center" shrinkToFit="1"/>
    </xf>
    <xf numFmtId="0" fontId="10" fillId="15" borderId="12" xfId="0" applyFont="1" applyFill="1" applyBorder="1" applyAlignment="1">
      <alignment horizontal="center"/>
    </xf>
    <xf numFmtId="0" fontId="10" fillId="15" borderId="13" xfId="0" applyFont="1" applyFill="1" applyBorder="1" applyAlignment="1">
      <alignment horizontal="center"/>
    </xf>
    <xf numFmtId="0" fontId="10" fillId="15" borderId="14" xfId="0" applyFont="1" applyFill="1" applyBorder="1" applyAlignment="1">
      <alignment horizontal="center"/>
    </xf>
    <xf numFmtId="0" fontId="10" fillId="15" borderId="78" xfId="0" applyFont="1" applyFill="1" applyBorder="1" applyAlignment="1">
      <alignment horizontal="center"/>
    </xf>
    <xf numFmtId="0" fontId="104" fillId="15" borderId="46" xfId="0" applyFont="1" applyFill="1" applyBorder="1" applyAlignment="1">
      <alignment horizontal="center" shrinkToFit="1"/>
    </xf>
    <xf numFmtId="0" fontId="104" fillId="15" borderId="35" xfId="0" applyFont="1" applyFill="1" applyBorder="1" applyAlignment="1">
      <alignment horizontal="center" shrinkToFit="1"/>
    </xf>
    <xf numFmtId="0" fontId="101" fillId="12" borderId="34" xfId="0" applyFont="1" applyFill="1" applyBorder="1" applyAlignment="1">
      <alignment horizontal="center" vertical="center" wrapText="1" shrinkToFit="1"/>
    </xf>
    <xf numFmtId="0" fontId="101" fillId="12" borderId="32" xfId="0" applyFont="1" applyFill="1" applyBorder="1" applyAlignment="1">
      <alignment horizontal="center" vertical="center" wrapText="1" shrinkToFit="1"/>
    </xf>
    <xf numFmtId="0" fontId="23" fillId="18" borderId="34" xfId="0" applyFont="1" applyFill="1" applyBorder="1" applyAlignment="1">
      <alignment horizontal="center" vertical="center"/>
    </xf>
    <xf numFmtId="0" fontId="23" fillId="18" borderId="32" xfId="0" applyFont="1" applyFill="1" applyBorder="1" applyAlignment="1">
      <alignment horizontal="center" vertical="center"/>
    </xf>
    <xf numFmtId="0" fontId="23" fillId="18" borderId="33" xfId="0" applyFont="1" applyFill="1" applyBorder="1" applyAlignment="1">
      <alignment horizontal="center" vertical="center"/>
    </xf>
    <xf numFmtId="0" fontId="8" fillId="8" borderId="16" xfId="0" applyFont="1" applyFill="1" applyBorder="1" applyAlignment="1">
      <alignment horizontal="center" shrinkToFit="1"/>
    </xf>
    <xf numFmtId="0" fontId="8" fillId="8" borderId="17" xfId="0" applyFont="1" applyFill="1" applyBorder="1" applyAlignment="1">
      <alignment horizontal="center" shrinkToFit="1"/>
    </xf>
    <xf numFmtId="0" fontId="6" fillId="0" borderId="90" xfId="0" applyFont="1" applyFill="1" applyBorder="1" applyAlignment="1">
      <alignment horizontal="right" vertical="center" wrapText="1" shrinkToFit="1"/>
    </xf>
    <xf numFmtId="0" fontId="6" fillId="0" borderId="5" xfId="0" applyFont="1" applyFill="1" applyBorder="1" applyAlignment="1">
      <alignment horizontal="right" vertical="center" wrapText="1" shrinkToFit="1"/>
    </xf>
    <xf numFmtId="0" fontId="6" fillId="0" borderId="91" xfId="0" applyFont="1" applyFill="1" applyBorder="1" applyAlignment="1">
      <alignment horizontal="right" vertical="center" wrapText="1" shrinkToFit="1"/>
    </xf>
    <xf numFmtId="0" fontId="6" fillId="0" borderId="48" xfId="0" applyFont="1" applyFill="1" applyBorder="1" applyAlignment="1">
      <alignment horizontal="right" vertical="center" wrapText="1" shrinkToFit="1"/>
    </xf>
    <xf numFmtId="0" fontId="6" fillId="0" borderId="28" xfId="0" applyFont="1" applyFill="1" applyBorder="1" applyAlignment="1">
      <alignment horizontal="right" vertical="center" wrapText="1" shrinkToFit="1"/>
    </xf>
    <xf numFmtId="0" fontId="6" fillId="0" borderId="49" xfId="0" applyFont="1" applyFill="1" applyBorder="1" applyAlignment="1">
      <alignment horizontal="right" vertical="center" wrapText="1" shrinkToFit="1"/>
    </xf>
    <xf numFmtId="0" fontId="2" fillId="8" borderId="90" xfId="1" applyFill="1" applyBorder="1" applyAlignment="1" applyProtection="1">
      <alignment horizontal="center" vertical="center" wrapText="1" shrinkToFit="1"/>
    </xf>
    <xf numFmtId="0" fontId="2" fillId="8" borderId="5" xfId="1" applyFill="1" applyBorder="1" applyAlignment="1" applyProtection="1">
      <alignment horizontal="center" vertical="center" wrapText="1" shrinkToFit="1"/>
    </xf>
    <xf numFmtId="0" fontId="2" fillId="8" borderId="91" xfId="1" applyFill="1" applyBorder="1" applyAlignment="1" applyProtection="1">
      <alignment horizontal="center" vertical="center" wrapText="1" shrinkToFit="1"/>
    </xf>
    <xf numFmtId="0" fontId="2" fillId="8" borderId="48" xfId="1" applyFill="1" applyBorder="1" applyAlignment="1" applyProtection="1">
      <alignment horizontal="center" vertical="center" wrapText="1" shrinkToFit="1"/>
    </xf>
    <xf numFmtId="0" fontId="2" fillId="8" borderId="28" xfId="1" applyFill="1" applyBorder="1" applyAlignment="1" applyProtection="1">
      <alignment horizontal="center" vertical="center" wrapText="1" shrinkToFit="1"/>
    </xf>
    <xf numFmtId="0" fontId="2" fillId="8" borderId="49" xfId="1" applyFill="1" applyBorder="1" applyAlignment="1" applyProtection="1">
      <alignment horizontal="center" vertical="center" wrapText="1" shrinkToFit="1"/>
    </xf>
    <xf numFmtId="0" fontId="5" fillId="0" borderId="90"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6" xfId="0" applyFont="1" applyFill="1" applyBorder="1" applyAlignment="1">
      <alignment horizontal="center" vertical="center" shrinkToFit="1"/>
    </xf>
    <xf numFmtId="0" fontId="5" fillId="0" borderId="48" xfId="0" applyFont="1" applyFill="1" applyBorder="1" applyAlignment="1">
      <alignment horizontal="center" vertical="center" shrinkToFit="1"/>
    </xf>
    <xf numFmtId="0" fontId="5" fillId="0" borderId="28" xfId="0" applyFont="1" applyFill="1" applyBorder="1" applyAlignment="1">
      <alignment horizontal="center" vertical="center" shrinkToFit="1"/>
    </xf>
    <xf numFmtId="0" fontId="5" fillId="0" borderId="86" xfId="0" applyFont="1" applyFill="1" applyBorder="1" applyAlignment="1">
      <alignment horizontal="center" vertical="center" shrinkToFit="1"/>
    </xf>
    <xf numFmtId="0" fontId="5" fillId="0" borderId="15" xfId="0" applyFont="1" applyFill="1" applyBorder="1" applyAlignment="1">
      <alignment horizontal="right" vertical="center" shrinkToFit="1"/>
    </xf>
    <xf numFmtId="0" fontId="5" fillId="0" borderId="16" xfId="0" applyFont="1" applyFill="1" applyBorder="1" applyAlignment="1">
      <alignment horizontal="right" vertical="center" shrinkToFit="1"/>
    </xf>
    <xf numFmtId="0" fontId="2" fillId="8" borderId="16" xfId="1" applyFill="1" applyBorder="1" applyAlignment="1" applyProtection="1">
      <alignment horizontal="center" vertical="center" shrinkToFit="1"/>
    </xf>
    <xf numFmtId="0" fontId="68" fillId="8" borderId="16" xfId="1" applyFont="1" applyFill="1" applyBorder="1" applyAlignment="1" applyProtection="1">
      <alignment horizontal="center" vertical="center" shrinkToFit="1"/>
    </xf>
    <xf numFmtId="0" fontId="5" fillId="0" borderId="16" xfId="0" applyFont="1" applyFill="1" applyBorder="1" applyAlignment="1">
      <alignment vertical="center" shrinkToFit="1"/>
    </xf>
    <xf numFmtId="0" fontId="2" fillId="8" borderId="13" xfId="1" applyFill="1" applyBorder="1" applyAlignment="1" applyProtection="1">
      <alignment horizontal="center" vertical="center" shrinkToFit="1"/>
    </xf>
    <xf numFmtId="0" fontId="68" fillId="8" borderId="13" xfId="1" applyFont="1" applyFill="1" applyBorder="1" applyAlignment="1" applyProtection="1">
      <alignment horizontal="center" vertical="center" shrinkToFit="1"/>
    </xf>
    <xf numFmtId="0" fontId="5" fillId="0" borderId="18" xfId="0" applyFont="1" applyFill="1" applyBorder="1" applyAlignment="1">
      <alignment horizontal="right" vertical="center" shrinkToFit="1"/>
    </xf>
    <xf numFmtId="0" fontId="5" fillId="0" borderId="19" xfId="0" applyFont="1" applyFill="1" applyBorder="1" applyAlignment="1">
      <alignment horizontal="right" vertical="center" shrinkToFit="1"/>
    </xf>
    <xf numFmtId="0" fontId="2" fillId="8" borderId="19" xfId="1" applyFill="1" applyBorder="1" applyAlignment="1" applyProtection="1">
      <alignment horizontal="center" vertical="center" shrinkToFit="1"/>
    </xf>
    <xf numFmtId="0" fontId="68" fillId="8" borderId="19" xfId="1" applyFont="1" applyFill="1" applyBorder="1" applyAlignment="1" applyProtection="1">
      <alignment horizontal="center" vertical="center" shrinkToFit="1"/>
    </xf>
    <xf numFmtId="0" fontId="41" fillId="0" borderId="19" xfId="0" applyFont="1" applyFill="1" applyBorder="1" applyAlignment="1">
      <alignment vertical="center" shrinkToFit="1"/>
    </xf>
    <xf numFmtId="0" fontId="0" fillId="0" borderId="1" xfId="0" applyFill="1" applyBorder="1" applyAlignment="1">
      <alignment horizontal="center" shrinkToFit="1"/>
    </xf>
    <xf numFmtId="0" fontId="0" fillId="0" borderId="2" xfId="0" applyFill="1" applyBorder="1" applyAlignment="1">
      <alignment horizontal="center" shrinkToFit="1"/>
    </xf>
    <xf numFmtId="0" fontId="0" fillId="0" borderId="10" xfId="0" applyFill="1" applyBorder="1" applyAlignment="1">
      <alignment horizontal="center" shrinkToFit="1"/>
    </xf>
    <xf numFmtId="0" fontId="0" fillId="0" borderId="11" xfId="0" applyFill="1" applyBorder="1" applyAlignment="1">
      <alignment horizontal="center" shrinkToFit="1"/>
    </xf>
    <xf numFmtId="0" fontId="5" fillId="0" borderId="12" xfId="0" applyFont="1" applyFill="1" applyBorder="1" applyAlignment="1">
      <alignment horizontal="right" vertical="center" shrinkToFit="1"/>
    </xf>
    <xf numFmtId="0" fontId="5" fillId="0" borderId="13" xfId="0" applyFont="1" applyFill="1" applyBorder="1" applyAlignment="1">
      <alignment horizontal="right" vertical="center" shrinkToFit="1"/>
    </xf>
    <xf numFmtId="0" fontId="5" fillId="0" borderId="13" xfId="0" applyFont="1" applyFill="1" applyBorder="1" applyAlignment="1">
      <alignment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21" xfId="0" applyFont="1" applyBorder="1" applyAlignment="1">
      <alignment vertical="center" shrinkToFit="1"/>
    </xf>
    <xf numFmtId="0" fontId="5" fillId="0" borderId="22" xfId="0" applyFont="1" applyBorder="1" applyAlignment="1">
      <alignment vertical="center" shrinkToFit="1"/>
    </xf>
    <xf numFmtId="0" fontId="5" fillId="0" borderId="25" xfId="0" applyFont="1" applyBorder="1" applyAlignment="1">
      <alignment vertical="center" shrinkToFit="1"/>
    </xf>
    <xf numFmtId="0" fontId="5" fillId="0" borderId="34" xfId="0" applyFont="1" applyFill="1" applyBorder="1" applyAlignment="1">
      <alignment horizontal="right" vertical="center" shrinkToFit="1"/>
    </xf>
    <xf numFmtId="0" fontId="5" fillId="0" borderId="32" xfId="0" applyFont="1" applyFill="1" applyBorder="1" applyAlignment="1">
      <alignment horizontal="right" vertical="center" shrinkToFit="1"/>
    </xf>
    <xf numFmtId="0" fontId="5" fillId="0" borderId="33" xfId="0" applyFont="1" applyFill="1" applyBorder="1" applyAlignment="1">
      <alignment horizontal="right" vertical="center" shrinkToFit="1"/>
    </xf>
    <xf numFmtId="0" fontId="8" fillId="8" borderId="46" xfId="0" applyFont="1" applyFill="1" applyBorder="1" applyAlignment="1">
      <alignment horizontal="center" shrinkToFit="1"/>
    </xf>
    <xf numFmtId="0" fontId="8" fillId="8" borderId="32" xfId="0" applyFont="1" applyFill="1" applyBorder="1" applyAlignment="1">
      <alignment horizontal="center" shrinkToFit="1"/>
    </xf>
    <xf numFmtId="0" fontId="8" fillId="8" borderId="33" xfId="0" applyFont="1" applyFill="1" applyBorder="1" applyAlignment="1">
      <alignment horizontal="center" shrinkToFit="1"/>
    </xf>
    <xf numFmtId="0" fontId="8" fillId="8" borderId="24" xfId="0" applyFont="1" applyFill="1" applyBorder="1" applyAlignment="1">
      <alignment horizontal="center" shrinkToFit="1"/>
    </xf>
    <xf numFmtId="0" fontId="8" fillId="8" borderId="22" xfId="0" applyFont="1" applyFill="1" applyBorder="1" applyAlignment="1">
      <alignment horizontal="center" shrinkToFit="1"/>
    </xf>
    <xf numFmtId="0" fontId="8" fillId="8" borderId="23" xfId="0" applyFont="1" applyFill="1" applyBorder="1" applyAlignment="1">
      <alignment horizontal="center" shrinkToFit="1"/>
    </xf>
    <xf numFmtId="0" fontId="8" fillId="8" borderId="24" xfId="0" applyFont="1" applyFill="1" applyBorder="1" applyAlignment="1">
      <alignment horizontal="center" wrapText="1" shrinkToFit="1"/>
    </xf>
    <xf numFmtId="0" fontId="75" fillId="8" borderId="24" xfId="0" applyFont="1" applyFill="1" applyBorder="1" applyAlignment="1">
      <alignment horizontal="center" vertical="center" shrinkToFit="1"/>
    </xf>
    <xf numFmtId="0" fontId="75" fillId="8" borderId="22" xfId="0" applyFont="1" applyFill="1" applyBorder="1" applyAlignment="1">
      <alignment horizontal="center" vertical="center" shrinkToFit="1"/>
    </xf>
    <xf numFmtId="0" fontId="75" fillId="8" borderId="25" xfId="0" applyFont="1" applyFill="1" applyBorder="1" applyAlignment="1">
      <alignment horizontal="center" vertical="center" shrinkToFit="1"/>
    </xf>
    <xf numFmtId="0" fontId="76" fillId="8" borderId="24" xfId="0" applyFont="1" applyFill="1" applyBorder="1" applyAlignment="1">
      <alignment horizontal="center" vertical="center" shrinkToFit="1"/>
    </xf>
    <xf numFmtId="0" fontId="76" fillId="8" borderId="22" xfId="0" applyFont="1" applyFill="1" applyBorder="1" applyAlignment="1">
      <alignment horizontal="center" vertical="center" shrinkToFit="1"/>
    </xf>
    <xf numFmtId="0" fontId="76" fillId="8" borderId="25" xfId="0" applyFont="1" applyFill="1" applyBorder="1" applyAlignment="1">
      <alignment horizontal="center" vertical="center" shrinkToFit="1"/>
    </xf>
    <xf numFmtId="0" fontId="2" fillId="8" borderId="24" xfId="1" applyFill="1" applyBorder="1" applyAlignment="1" applyProtection="1">
      <alignment horizontal="center" vertical="center"/>
    </xf>
    <xf numFmtId="0" fontId="117" fillId="8" borderId="22" xfId="0" applyFont="1" applyFill="1" applyBorder="1" applyAlignment="1">
      <alignment horizontal="center" vertical="center"/>
    </xf>
    <xf numFmtId="0" fontId="117" fillId="8" borderId="23" xfId="0" applyFont="1" applyFill="1" applyBorder="1" applyAlignment="1">
      <alignment horizontal="center" vertical="center"/>
    </xf>
    <xf numFmtId="0" fontId="5" fillId="0" borderId="23" xfId="0" applyFont="1" applyBorder="1" applyAlignment="1">
      <alignment vertical="center" shrinkToFit="1"/>
    </xf>
    <xf numFmtId="0" fontId="5" fillId="0" borderId="24" xfId="0" applyFont="1" applyBorder="1" applyAlignment="1">
      <alignment vertical="center" shrinkToFit="1"/>
    </xf>
    <xf numFmtId="0" fontId="41" fillId="0" borderId="21" xfId="0" applyFont="1" applyBorder="1" applyAlignment="1">
      <alignment vertical="center" shrinkToFit="1"/>
    </xf>
    <xf numFmtId="0" fontId="41" fillId="0" borderId="22" xfId="0" applyFont="1" applyBorder="1" applyAlignment="1">
      <alignment vertical="center" shrinkToFit="1"/>
    </xf>
    <xf numFmtId="0" fontId="41" fillId="0" borderId="25" xfId="0" applyFont="1" applyBorder="1" applyAlignment="1">
      <alignment vertical="center" shrinkToFit="1"/>
    </xf>
    <xf numFmtId="164" fontId="8" fillId="8" borderId="24" xfId="0" applyNumberFormat="1" applyFont="1" applyFill="1" applyBorder="1" applyAlignment="1">
      <alignment horizontal="center" vertical="center" shrinkToFit="1"/>
    </xf>
    <xf numFmtId="164" fontId="8" fillId="8" borderId="22" xfId="0" applyNumberFormat="1" applyFont="1" applyFill="1" applyBorder="1" applyAlignment="1">
      <alignment horizontal="center" vertical="center" shrinkToFit="1"/>
    </xf>
    <xf numFmtId="0" fontId="8" fillId="8" borderId="21" xfId="0" applyFont="1" applyFill="1" applyBorder="1" applyAlignment="1">
      <alignment horizontal="center" vertical="center" shrinkToFit="1"/>
    </xf>
    <xf numFmtId="0" fontId="8" fillId="8" borderId="22" xfId="0" applyFont="1" applyFill="1" applyBorder="1" applyAlignment="1">
      <alignment horizontal="center" vertical="center" shrinkToFit="1"/>
    </xf>
    <xf numFmtId="0" fontId="8" fillId="8" borderId="25" xfId="0" applyFont="1" applyFill="1" applyBorder="1" applyAlignment="1">
      <alignment horizontal="center" vertical="center" shrinkToFit="1"/>
    </xf>
    <xf numFmtId="0" fontId="118" fillId="8" borderId="24" xfId="0" applyFont="1" applyFill="1" applyBorder="1" applyAlignment="1">
      <alignment horizontal="center" vertical="center" shrinkToFit="1"/>
    </xf>
    <xf numFmtId="0" fontId="118" fillId="8" borderId="22" xfId="0" applyFont="1" applyFill="1" applyBorder="1" applyAlignment="1">
      <alignment horizontal="center" vertical="center" shrinkToFit="1"/>
    </xf>
    <xf numFmtId="0" fontId="118" fillId="8" borderId="25" xfId="0" applyFont="1" applyFill="1" applyBorder="1" applyAlignment="1">
      <alignment horizontal="center" vertical="center" shrinkToFit="1"/>
    </xf>
    <xf numFmtId="49" fontId="76" fillId="8" borderId="24" xfId="0" applyNumberFormat="1" applyFont="1" applyFill="1" applyBorder="1" applyAlignment="1">
      <alignment horizontal="center" vertical="center" shrinkToFit="1"/>
    </xf>
    <xf numFmtId="49" fontId="76" fillId="8" borderId="22" xfId="0" applyNumberFormat="1" applyFont="1" applyFill="1" applyBorder="1" applyAlignment="1">
      <alignment horizontal="center" vertical="center" shrinkToFit="1"/>
    </xf>
    <xf numFmtId="49" fontId="76" fillId="8" borderId="25" xfId="0" applyNumberFormat="1" applyFont="1" applyFill="1" applyBorder="1" applyAlignment="1">
      <alignment horizontal="center" vertical="center" shrinkToFit="1"/>
    </xf>
    <xf numFmtId="164" fontId="8" fillId="8" borderId="25" xfId="0" applyNumberFormat="1" applyFont="1" applyFill="1" applyBorder="1" applyAlignment="1">
      <alignment horizontal="center" vertical="center" shrinkToFit="1"/>
    </xf>
    <xf numFmtId="164" fontId="8" fillId="0" borderId="24" xfId="0" applyNumberFormat="1" applyFont="1" applyBorder="1" applyAlignment="1">
      <alignment horizontal="center" vertical="center" shrinkToFit="1"/>
    </xf>
    <xf numFmtId="164" fontId="8" fillId="0" borderId="25" xfId="0" applyNumberFormat="1" applyFont="1" applyBorder="1" applyAlignment="1">
      <alignment horizontal="center" vertical="center" shrinkToFit="1"/>
    </xf>
    <xf numFmtId="0" fontId="8" fillId="8" borderId="24" xfId="0" applyFont="1" applyFill="1" applyBorder="1" applyAlignment="1">
      <alignment horizontal="center" vertical="center" shrinkToFit="1"/>
    </xf>
    <xf numFmtId="0" fontId="116" fillId="8" borderId="24" xfId="0" applyFont="1" applyFill="1" applyBorder="1" applyAlignment="1">
      <alignment horizontal="center" vertical="center" wrapText="1" shrinkToFit="1"/>
    </xf>
    <xf numFmtId="0" fontId="116" fillId="8" borderId="22" xfId="0" applyFont="1" applyFill="1" applyBorder="1" applyAlignment="1">
      <alignment horizontal="center" vertical="center" wrapText="1" shrinkToFit="1"/>
    </xf>
    <xf numFmtId="0" fontId="116" fillId="8" borderId="25" xfId="0" applyFont="1" applyFill="1" applyBorder="1" applyAlignment="1">
      <alignment horizontal="center" vertical="center" wrapText="1" shrinkToFit="1"/>
    </xf>
    <xf numFmtId="0" fontId="75" fillId="8" borderId="24" xfId="0" applyFont="1" applyFill="1" applyBorder="1" applyAlignment="1">
      <alignment horizontal="center" vertical="center" wrapText="1" shrinkToFit="1"/>
    </xf>
    <xf numFmtId="0" fontId="75" fillId="8" borderId="22" xfId="0" applyFont="1" applyFill="1" applyBorder="1" applyAlignment="1">
      <alignment horizontal="center" vertical="center" wrapText="1" shrinkToFit="1"/>
    </xf>
    <xf numFmtId="0" fontId="75" fillId="8" borderId="25" xfId="0" applyFont="1" applyFill="1" applyBorder="1" applyAlignment="1">
      <alignment horizontal="center" vertical="center" wrapText="1" shrinkToFit="1"/>
    </xf>
    <xf numFmtId="0" fontId="75" fillId="8" borderId="24" xfId="0" applyFont="1" applyFill="1" applyBorder="1" applyAlignment="1">
      <alignment horizontal="center" vertical="center" shrinkToFit="1" readingOrder="1"/>
    </xf>
    <xf numFmtId="0" fontId="75" fillId="8" borderId="25" xfId="0" applyFont="1" applyFill="1" applyBorder="1" applyAlignment="1">
      <alignment horizontal="center" vertical="center" shrinkToFit="1" readingOrder="1"/>
    </xf>
    <xf numFmtId="0" fontId="27" fillId="16" borderId="21" xfId="0" applyFont="1" applyFill="1" applyBorder="1" applyAlignment="1">
      <alignment vertical="center" shrinkToFit="1"/>
    </xf>
    <xf numFmtId="0" fontId="27" fillId="16" borderId="22" xfId="0" applyFont="1" applyFill="1" applyBorder="1" applyAlignment="1">
      <alignment vertical="center" shrinkToFit="1"/>
    </xf>
    <xf numFmtId="0" fontId="27" fillId="16" borderId="25" xfId="0" applyFont="1" applyFill="1" applyBorder="1" applyAlignment="1">
      <alignment vertical="center" shrinkToFit="1"/>
    </xf>
    <xf numFmtId="0" fontId="24" fillId="8" borderId="24" xfId="0" applyFont="1" applyFill="1" applyBorder="1" applyAlignment="1">
      <alignment horizontal="right" vertical="center" shrinkToFit="1"/>
    </xf>
    <xf numFmtId="0" fontId="24" fillId="8" borderId="22" xfId="0" applyFont="1" applyFill="1" applyBorder="1" applyAlignment="1">
      <alignment horizontal="right" vertical="center" shrinkToFit="1"/>
    </xf>
    <xf numFmtId="0" fontId="24" fillId="8" borderId="25" xfId="0" applyFont="1" applyFill="1" applyBorder="1" applyAlignment="1">
      <alignment horizontal="right" vertical="center" shrinkToFit="1"/>
    </xf>
    <xf numFmtId="0" fontId="27" fillId="16" borderId="24" xfId="0" applyFont="1" applyFill="1" applyBorder="1" applyAlignment="1">
      <alignment vertical="center" shrinkToFit="1"/>
    </xf>
    <xf numFmtId="0" fontId="27" fillId="16" borderId="24" xfId="0" applyFont="1" applyFill="1" applyBorder="1" applyAlignment="1">
      <alignment horizontal="center" vertical="center" shrinkToFit="1"/>
    </xf>
    <xf numFmtId="0" fontId="27" fillId="16" borderId="22" xfId="0" applyFont="1" applyFill="1" applyBorder="1" applyAlignment="1">
      <alignment horizontal="center" vertical="center" shrinkToFit="1"/>
    </xf>
    <xf numFmtId="0" fontId="27" fillId="16" borderId="25" xfId="0" applyFont="1" applyFill="1" applyBorder="1" applyAlignment="1">
      <alignment horizontal="center" vertical="center" shrinkToFit="1"/>
    </xf>
    <xf numFmtId="0" fontId="27" fillId="16" borderId="23" xfId="0" applyFont="1" applyFill="1" applyBorder="1" applyAlignment="1">
      <alignment horizontal="center" vertical="center" shrinkToFit="1"/>
    </xf>
    <xf numFmtId="0" fontId="4" fillId="17" borderId="1" xfId="0" applyFont="1" applyFill="1" applyBorder="1" applyAlignment="1">
      <alignment horizontal="center" vertical="center"/>
    </xf>
    <xf numFmtId="0" fontId="4" fillId="17" borderId="2" xfId="0" applyFont="1" applyFill="1" applyBorder="1" applyAlignment="1">
      <alignment horizontal="center" vertical="center"/>
    </xf>
    <xf numFmtId="0" fontId="4" fillId="17" borderId="3" xfId="0" applyFont="1" applyFill="1" applyBorder="1" applyAlignment="1">
      <alignment horizontal="center" vertical="center"/>
    </xf>
    <xf numFmtId="0" fontId="30" fillId="3" borderId="4" xfId="0" applyFont="1" applyFill="1" applyBorder="1" applyAlignment="1">
      <alignment horizontal="right" vertical="center"/>
    </xf>
    <xf numFmtId="0" fontId="30" fillId="3" borderId="5" xfId="0" applyFont="1" applyFill="1" applyBorder="1" applyAlignment="1">
      <alignment horizontal="right" vertical="center"/>
    </xf>
    <xf numFmtId="0" fontId="30" fillId="3" borderId="6" xfId="0" applyFont="1" applyFill="1" applyBorder="1" applyAlignment="1">
      <alignment horizontal="right" vertical="center"/>
    </xf>
    <xf numFmtId="0" fontId="31" fillId="3" borderId="7" xfId="0" applyFont="1" applyFill="1" applyBorder="1" applyAlignment="1">
      <alignment horizontal="right" vertical="center"/>
    </xf>
    <xf numFmtId="0" fontId="31" fillId="3" borderId="0" xfId="0" applyFont="1" applyFill="1" applyBorder="1" applyAlignment="1">
      <alignment horizontal="right" vertical="center"/>
    </xf>
    <xf numFmtId="0" fontId="31" fillId="3" borderId="8" xfId="0" applyFont="1" applyFill="1" applyBorder="1" applyAlignment="1">
      <alignment horizontal="right" vertical="center"/>
    </xf>
    <xf numFmtId="0" fontId="31" fillId="3" borderId="7" xfId="0" applyFont="1" applyFill="1" applyBorder="1" applyAlignment="1">
      <alignment horizontal="left" vertical="justify"/>
    </xf>
    <xf numFmtId="0" fontId="31" fillId="3" borderId="0" xfId="0" applyFont="1" applyFill="1" applyBorder="1" applyAlignment="1">
      <alignment horizontal="left" vertical="justify"/>
    </xf>
    <xf numFmtId="0" fontId="31" fillId="3" borderId="8" xfId="0" applyFont="1" applyFill="1" applyBorder="1" applyAlignment="1">
      <alignment horizontal="left" vertical="justify"/>
    </xf>
    <xf numFmtId="0" fontId="31" fillId="3" borderId="9" xfId="0" applyFont="1" applyFill="1" applyBorder="1" applyAlignment="1">
      <alignment horizontal="left" vertical="justify"/>
    </xf>
    <xf numFmtId="0" fontId="31" fillId="3" borderId="10" xfId="0" applyFont="1" applyFill="1" applyBorder="1" applyAlignment="1">
      <alignment horizontal="left" vertical="justify"/>
    </xf>
    <xf numFmtId="0" fontId="31" fillId="3" borderId="11" xfId="0" applyFont="1" applyFill="1" applyBorder="1" applyAlignment="1">
      <alignment horizontal="left" vertical="justify"/>
    </xf>
    <xf numFmtId="0" fontId="3" fillId="0" borderId="1" xfId="0" applyFont="1" applyBorder="1" applyAlignment="1">
      <alignment horizontal="right" vertical="center" shrinkToFit="1"/>
    </xf>
    <xf numFmtId="0" fontId="3" fillId="0" borderId="2" xfId="0" applyFont="1" applyBorder="1" applyAlignment="1">
      <alignment horizontal="right" vertical="center" shrinkToFit="1"/>
    </xf>
    <xf numFmtId="0" fontId="3" fillId="0" borderId="3" xfId="0" applyFont="1" applyBorder="1" applyAlignment="1">
      <alignment horizontal="right" vertical="center" shrinkToFit="1"/>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78"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45" xfId="0" applyFont="1" applyBorder="1" applyAlignment="1">
      <alignment horizontal="center" vertical="center" shrinkToFit="1"/>
    </xf>
    <xf numFmtId="0" fontId="42" fillId="16" borderId="81" xfId="0" applyFont="1" applyFill="1" applyBorder="1" applyAlignment="1">
      <alignment horizontal="center" vertical="center"/>
    </xf>
    <xf numFmtId="0" fontId="42" fillId="16" borderId="31" xfId="0" applyFont="1" applyFill="1" applyBorder="1" applyAlignment="1">
      <alignment horizontal="center" vertical="center"/>
    </xf>
    <xf numFmtId="0" fontId="31" fillId="5" borderId="21" xfId="0" applyFont="1" applyFill="1" applyBorder="1" applyAlignment="1">
      <alignment horizontal="right" vertical="center" wrapText="1" readingOrder="2"/>
    </xf>
    <xf numFmtId="0" fontId="31" fillId="5" borderId="22" xfId="0" applyFont="1" applyFill="1" applyBorder="1" applyAlignment="1">
      <alignment horizontal="right" vertical="center" wrapText="1" readingOrder="2"/>
    </xf>
    <xf numFmtId="0" fontId="31" fillId="5" borderId="23" xfId="0" applyFont="1" applyFill="1" applyBorder="1" applyAlignment="1">
      <alignment horizontal="right" vertical="center" wrapText="1" readingOrder="2"/>
    </xf>
    <xf numFmtId="0" fontId="30" fillId="5" borderId="0" xfId="0" applyFont="1" applyFill="1" applyBorder="1" applyAlignment="1">
      <alignment horizontal="left" vertical="center"/>
    </xf>
    <xf numFmtId="0" fontId="28" fillId="6" borderId="24" xfId="0" applyFont="1" applyFill="1" applyBorder="1" applyAlignment="1" applyProtection="1">
      <alignment horizontal="right" vertical="center" shrinkToFit="1"/>
      <protection hidden="1"/>
    </xf>
    <xf numFmtId="0" fontId="28" fillId="6" borderId="22" xfId="0" applyFont="1" applyFill="1" applyBorder="1" applyAlignment="1" applyProtection="1">
      <alignment horizontal="right" vertical="center" shrinkToFit="1"/>
      <protection hidden="1"/>
    </xf>
    <xf numFmtId="0" fontId="28" fillId="6" borderId="25" xfId="0" applyFont="1" applyFill="1" applyBorder="1" applyAlignment="1" applyProtection="1">
      <alignment horizontal="right" vertical="center" shrinkToFit="1"/>
      <protection hidden="1"/>
    </xf>
    <xf numFmtId="0" fontId="39" fillId="6" borderId="5" xfId="0" applyFont="1" applyFill="1" applyBorder="1" applyAlignment="1" applyProtection="1">
      <alignment horizontal="center" shrinkToFit="1"/>
      <protection hidden="1"/>
    </xf>
    <xf numFmtId="0" fontId="42" fillId="6" borderId="0" xfId="0" applyFont="1" applyFill="1" applyBorder="1" applyAlignment="1" applyProtection="1">
      <alignment horizontal="left" shrinkToFit="1"/>
      <protection hidden="1"/>
    </xf>
    <xf numFmtId="0" fontId="42" fillId="6" borderId="29" xfId="0" applyFont="1" applyFill="1" applyBorder="1" applyAlignment="1" applyProtection="1">
      <alignment horizontal="left" shrinkToFit="1"/>
      <protection hidden="1"/>
    </xf>
    <xf numFmtId="9" fontId="43" fillId="0" borderId="24" xfId="2" applyFont="1" applyFill="1" applyBorder="1" applyAlignment="1" applyProtection="1">
      <alignment horizontal="center" shrinkToFit="1"/>
    </xf>
    <xf numFmtId="9" fontId="43" fillId="0" borderId="25" xfId="2" applyFont="1" applyFill="1" applyBorder="1" applyAlignment="1" applyProtection="1">
      <alignment horizontal="center" shrinkToFit="1"/>
    </xf>
    <xf numFmtId="0" fontId="35" fillId="6" borderId="0" xfId="0" applyFont="1" applyFill="1" applyBorder="1" applyAlignment="1" applyProtection="1">
      <alignment horizontal="left" shrinkToFit="1"/>
      <protection hidden="1"/>
    </xf>
    <xf numFmtId="0" fontId="35" fillId="6" borderId="29" xfId="0" applyFont="1" applyFill="1" applyBorder="1" applyAlignment="1" applyProtection="1">
      <alignment horizontal="left" shrinkToFit="1"/>
      <protection hidden="1"/>
    </xf>
    <xf numFmtId="4" fontId="43" fillId="26" borderId="24" xfId="0" applyNumberFormat="1" applyFont="1" applyFill="1" applyBorder="1" applyAlignment="1" applyProtection="1">
      <alignment horizontal="center" shrinkToFit="1"/>
      <protection hidden="1"/>
    </xf>
    <xf numFmtId="4" fontId="43" fillId="26" borderId="25" xfId="0" applyNumberFormat="1" applyFont="1" applyFill="1" applyBorder="1" applyAlignment="1" applyProtection="1">
      <alignment horizontal="center" shrinkToFit="1"/>
      <protection hidden="1"/>
    </xf>
    <xf numFmtId="2" fontId="46" fillId="6" borderId="0" xfId="0" applyNumberFormat="1" applyFont="1" applyFill="1" applyBorder="1" applyAlignment="1" applyProtection="1">
      <alignment horizontal="center" shrinkToFit="1"/>
      <protection hidden="1"/>
    </xf>
    <xf numFmtId="0" fontId="0" fillId="6" borderId="0" xfId="0" applyFill="1" applyAlignment="1" applyProtection="1">
      <alignment horizontal="center" shrinkToFit="1"/>
      <protection hidden="1"/>
    </xf>
    <xf numFmtId="0" fontId="34" fillId="6" borderId="0" xfId="0" applyFont="1" applyFill="1" applyBorder="1" applyAlignment="1" applyProtection="1">
      <alignment horizontal="center" vertical="center" shrinkToFit="1"/>
      <protection hidden="1"/>
    </xf>
    <xf numFmtId="0" fontId="73" fillId="7" borderId="24" xfId="1" applyFont="1" applyFill="1" applyBorder="1" applyAlignment="1" applyProtection="1">
      <alignment horizontal="center" vertical="center" shrinkToFit="1"/>
      <protection hidden="1"/>
    </xf>
    <xf numFmtId="0" fontId="73" fillId="7" borderId="22" xfId="1" applyFont="1" applyFill="1" applyBorder="1" applyAlignment="1" applyProtection="1">
      <alignment horizontal="center" vertical="center" shrinkToFit="1"/>
      <protection hidden="1"/>
    </xf>
    <xf numFmtId="0" fontId="35" fillId="7" borderId="22" xfId="0" applyFont="1" applyFill="1" applyBorder="1" applyAlignment="1" applyProtection="1">
      <alignment horizontal="center" vertical="center" shrinkToFit="1"/>
      <protection hidden="1"/>
    </xf>
    <xf numFmtId="0" fontId="35" fillId="7" borderId="25" xfId="0" applyFont="1" applyFill="1" applyBorder="1" applyAlignment="1" applyProtection="1">
      <alignment horizontal="center" vertical="center" shrinkToFit="1"/>
      <protection hidden="1"/>
    </xf>
    <xf numFmtId="0" fontId="88" fillId="7" borderId="24" xfId="1" applyFont="1" applyFill="1" applyBorder="1" applyAlignment="1" applyProtection="1">
      <alignment horizontal="center" vertical="center" shrinkToFit="1"/>
      <protection hidden="1"/>
    </xf>
    <xf numFmtId="0" fontId="113" fillId="7" borderId="24" xfId="1" applyFont="1" applyFill="1" applyBorder="1" applyAlignment="1" applyProtection="1">
      <alignment horizontal="center" vertical="center" shrinkToFit="1"/>
      <protection hidden="1"/>
    </xf>
    <xf numFmtId="0" fontId="114" fillId="7" borderId="22" xfId="1" applyFont="1" applyFill="1" applyBorder="1" applyAlignment="1" applyProtection="1">
      <alignment horizontal="center" vertical="center" shrinkToFit="1"/>
      <protection hidden="1"/>
    </xf>
    <xf numFmtId="0" fontId="115" fillId="7" borderId="22" xfId="0" applyFont="1" applyFill="1" applyBorder="1" applyAlignment="1" applyProtection="1">
      <alignment horizontal="center" vertical="center" shrinkToFit="1"/>
      <protection hidden="1"/>
    </xf>
    <xf numFmtId="0" fontId="115" fillId="7" borderId="25" xfId="0" applyFont="1" applyFill="1" applyBorder="1" applyAlignment="1" applyProtection="1">
      <alignment horizontal="center" vertical="center" shrinkToFit="1"/>
      <protection hidden="1"/>
    </xf>
    <xf numFmtId="0" fontId="52" fillId="13" borderId="16" xfId="1" applyFont="1" applyFill="1" applyBorder="1" applyAlignment="1" applyProtection="1">
      <alignment horizontal="center" vertical="center" shrinkToFit="1"/>
      <protection hidden="1"/>
    </xf>
    <xf numFmtId="0" fontId="92" fillId="7" borderId="24" xfId="1" applyFont="1" applyFill="1" applyBorder="1" applyAlignment="1" applyProtection="1">
      <alignment horizontal="center" vertical="center" shrinkToFit="1"/>
      <protection hidden="1"/>
    </xf>
    <xf numFmtId="0" fontId="90" fillId="7" borderId="25" xfId="1" applyFont="1" applyFill="1" applyBorder="1" applyAlignment="1" applyProtection="1">
      <alignment horizontal="center" vertical="center" shrinkToFit="1"/>
      <protection hidden="1"/>
    </xf>
    <xf numFmtId="49" fontId="43" fillId="7" borderId="24" xfId="0" applyNumberFormat="1" applyFont="1" applyFill="1" applyBorder="1" applyAlignment="1" applyProtection="1">
      <alignment horizontal="right" shrinkToFit="1"/>
    </xf>
    <xf numFmtId="49" fontId="43" fillId="7" borderId="22" xfId="0" applyNumberFormat="1" applyFont="1" applyFill="1" applyBorder="1" applyAlignment="1" applyProtection="1">
      <alignment horizontal="right" shrinkToFit="1"/>
    </xf>
    <xf numFmtId="49" fontId="43" fillId="7" borderId="25" xfId="0" applyNumberFormat="1" applyFont="1" applyFill="1" applyBorder="1" applyAlignment="1" applyProtection="1">
      <alignment horizontal="right" shrinkToFit="1"/>
    </xf>
    <xf numFmtId="0" fontId="92" fillId="7" borderId="16" xfId="1" applyFont="1" applyFill="1" applyBorder="1" applyAlignment="1" applyProtection="1">
      <alignment horizontal="center" vertical="center" shrinkToFit="1"/>
      <protection hidden="1"/>
    </xf>
    <xf numFmtId="0" fontId="93" fillId="7" borderId="25" xfId="1" applyFont="1" applyFill="1" applyBorder="1" applyAlignment="1" applyProtection="1">
      <alignment horizontal="center" vertical="center" shrinkToFit="1"/>
      <protection hidden="1"/>
    </xf>
    <xf numFmtId="0" fontId="65" fillId="6" borderId="47" xfId="0" applyFont="1" applyFill="1" applyBorder="1" applyAlignment="1" applyProtection="1">
      <alignment horizontal="center" vertical="center" textRotation="90" shrinkToFit="1"/>
      <protection hidden="1"/>
    </xf>
    <xf numFmtId="0" fontId="65" fillId="6" borderId="38" xfId="0" applyFont="1" applyFill="1" applyBorder="1" applyAlignment="1" applyProtection="1">
      <alignment horizontal="center" vertical="center" textRotation="90" shrinkToFit="1"/>
      <protection hidden="1"/>
    </xf>
    <xf numFmtId="49" fontId="43" fillId="7" borderId="24" xfId="0" applyNumberFormat="1" applyFont="1" applyFill="1" applyBorder="1" applyAlignment="1" applyProtection="1">
      <alignment horizontal="center" vertical="center" shrinkToFit="1"/>
    </xf>
    <xf numFmtId="49" fontId="43" fillId="7" borderId="25" xfId="0" applyNumberFormat="1" applyFont="1" applyFill="1" applyBorder="1" applyAlignment="1" applyProtection="1">
      <alignment horizontal="center" vertical="center" shrinkToFit="1"/>
    </xf>
    <xf numFmtId="3" fontId="92" fillId="6" borderId="24" xfId="1" applyNumberFormat="1" applyFont="1" applyFill="1" applyBorder="1" applyAlignment="1" applyProtection="1">
      <alignment horizontal="center" vertical="center" shrinkToFit="1"/>
      <protection hidden="1"/>
    </xf>
    <xf numFmtId="3" fontId="93" fillId="6" borderId="25" xfId="1" applyNumberFormat="1" applyFont="1" applyFill="1" applyBorder="1" applyAlignment="1" applyProtection="1">
      <alignment horizontal="center" vertical="center" shrinkToFit="1"/>
      <protection hidden="1"/>
    </xf>
    <xf numFmtId="0" fontId="35" fillId="6" borderId="24" xfId="0" applyFont="1" applyFill="1" applyBorder="1" applyAlignment="1" applyProtection="1">
      <alignment horizontal="center" vertical="center" shrinkToFit="1"/>
      <protection hidden="1"/>
    </xf>
    <xf numFmtId="0" fontId="35" fillId="6" borderId="25" xfId="0" applyFont="1" applyFill="1" applyBorder="1" applyAlignment="1" applyProtection="1">
      <alignment horizontal="center" vertical="center" shrinkToFit="1"/>
      <protection hidden="1"/>
    </xf>
    <xf numFmtId="0" fontId="35" fillId="6" borderId="16" xfId="0" applyFont="1" applyFill="1" applyBorder="1" applyAlignment="1" applyProtection="1">
      <alignment horizontal="center" vertical="center" shrinkToFit="1"/>
      <protection hidden="1"/>
    </xf>
    <xf numFmtId="0" fontId="35" fillId="6" borderId="22" xfId="0" applyFont="1" applyFill="1" applyBorder="1" applyAlignment="1" applyProtection="1">
      <alignment horizontal="center" vertical="center" shrinkToFit="1"/>
      <protection hidden="1"/>
    </xf>
    <xf numFmtId="3" fontId="17" fillId="6" borderId="24" xfId="0" applyNumberFormat="1" applyFont="1" applyFill="1" applyBorder="1" applyAlignment="1" applyProtection="1">
      <alignment horizontal="center" vertical="center" shrinkToFit="1"/>
      <protection hidden="1"/>
    </xf>
    <xf numFmtId="3" fontId="17" fillId="6" borderId="25" xfId="0" applyNumberFormat="1" applyFont="1" applyFill="1" applyBorder="1" applyAlignment="1" applyProtection="1">
      <alignment horizontal="center" vertical="center" shrinkToFit="1"/>
      <protection hidden="1"/>
    </xf>
    <xf numFmtId="0" fontId="92" fillId="6" borderId="24" xfId="1" applyFont="1" applyFill="1" applyBorder="1" applyAlignment="1" applyProtection="1">
      <alignment horizontal="center" vertical="center" shrinkToFit="1"/>
      <protection hidden="1"/>
    </xf>
    <xf numFmtId="0" fontId="93" fillId="6" borderId="22" xfId="1" applyFont="1" applyFill="1" applyBorder="1" applyAlignment="1" applyProtection="1">
      <alignment horizontal="center" vertical="center" shrinkToFit="1"/>
      <protection hidden="1"/>
    </xf>
    <xf numFmtId="0" fontId="93" fillId="6" borderId="25" xfId="1" applyFont="1" applyFill="1" applyBorder="1" applyAlignment="1" applyProtection="1">
      <alignment horizontal="center" vertical="center" shrinkToFit="1"/>
      <protection hidden="1"/>
    </xf>
    <xf numFmtId="0" fontId="87" fillId="8" borderId="24" xfId="0" applyFont="1" applyFill="1" applyBorder="1" applyAlignment="1" applyProtection="1">
      <alignment horizontal="center" shrinkToFit="1"/>
      <protection hidden="1"/>
    </xf>
    <xf numFmtId="0" fontId="87" fillId="8" borderId="25" xfId="0" applyFont="1" applyFill="1" applyBorder="1" applyAlignment="1" applyProtection="1">
      <alignment horizontal="center" shrinkToFit="1"/>
      <protection hidden="1"/>
    </xf>
    <xf numFmtId="0" fontId="87" fillId="8" borderId="22" xfId="0" applyFont="1" applyFill="1" applyBorder="1" applyAlignment="1" applyProtection="1">
      <alignment horizontal="center" shrinkToFit="1"/>
      <protection hidden="1"/>
    </xf>
    <xf numFmtId="0" fontId="87" fillId="7" borderId="24" xfId="0" applyFont="1" applyFill="1" applyBorder="1" applyAlignment="1" applyProtection="1">
      <alignment horizontal="center" shrinkToFit="1"/>
      <protection hidden="1"/>
    </xf>
    <xf numFmtId="0" fontId="87" fillId="7" borderId="25" xfId="0" applyFont="1" applyFill="1" applyBorder="1" applyAlignment="1" applyProtection="1">
      <alignment horizontal="center" shrinkToFit="1"/>
      <protection hidden="1"/>
    </xf>
    <xf numFmtId="0" fontId="87" fillId="7" borderId="22" xfId="0" applyFont="1" applyFill="1" applyBorder="1" applyAlignment="1" applyProtection="1">
      <alignment horizontal="center" shrinkToFit="1"/>
      <protection hidden="1"/>
    </xf>
    <xf numFmtId="3" fontId="92" fillId="7" borderId="24" xfId="1" applyNumberFormat="1" applyFont="1" applyFill="1" applyBorder="1" applyAlignment="1" applyProtection="1">
      <alignment horizontal="center" vertical="center" shrinkToFit="1"/>
      <protection hidden="1"/>
    </xf>
    <xf numFmtId="3" fontId="93" fillId="7" borderId="25" xfId="1" applyNumberFormat="1" applyFont="1" applyFill="1" applyBorder="1" applyAlignment="1" applyProtection="1">
      <alignment horizontal="center" vertical="center" shrinkToFit="1"/>
      <protection hidden="1"/>
    </xf>
    <xf numFmtId="0" fontId="92" fillId="0" borderId="24" xfId="1" applyFont="1" applyFill="1" applyBorder="1" applyAlignment="1" applyProtection="1">
      <alignment horizontal="center" vertical="center" shrinkToFit="1"/>
      <protection hidden="1"/>
    </xf>
    <xf numFmtId="0" fontId="90" fillId="0" borderId="25" xfId="1" applyFont="1" applyFill="1" applyBorder="1" applyAlignment="1" applyProtection="1">
      <alignment horizontal="center" vertical="center" shrinkToFit="1"/>
      <protection hidden="1"/>
    </xf>
    <xf numFmtId="49" fontId="43" fillId="7" borderId="24" xfId="0" applyNumberFormat="1" applyFont="1" applyFill="1" applyBorder="1" applyAlignment="1" applyProtection="1">
      <alignment horizontal="center" shrinkToFit="1"/>
    </xf>
    <xf numFmtId="49" fontId="43" fillId="7" borderId="22" xfId="0" applyNumberFormat="1" applyFont="1" applyFill="1" applyBorder="1" applyAlignment="1" applyProtection="1">
      <alignment horizontal="center" shrinkToFit="1"/>
    </xf>
    <xf numFmtId="49" fontId="43" fillId="7" borderId="25" xfId="0" applyNumberFormat="1" applyFont="1" applyFill="1" applyBorder="1" applyAlignment="1" applyProtection="1">
      <alignment horizontal="center" shrinkToFit="1"/>
    </xf>
    <xf numFmtId="0" fontId="36" fillId="6" borderId="28" xfId="0" applyFont="1" applyFill="1" applyBorder="1" applyAlignment="1" applyProtection="1">
      <alignment horizontal="center" shrinkToFit="1"/>
      <protection hidden="1"/>
    </xf>
    <xf numFmtId="0" fontId="43" fillId="18" borderId="1" xfId="0" applyFont="1" applyFill="1" applyBorder="1" applyAlignment="1" applyProtection="1">
      <alignment horizontal="center" vertical="justify" shrinkToFit="1"/>
      <protection hidden="1"/>
    </xf>
    <xf numFmtId="0" fontId="43" fillId="18" borderId="2" xfId="0" applyFont="1" applyFill="1" applyBorder="1" applyAlignment="1" applyProtection="1">
      <alignment horizontal="center" vertical="justify" shrinkToFit="1"/>
      <protection hidden="1"/>
    </xf>
    <xf numFmtId="0" fontId="43" fillId="18" borderId="3" xfId="0" applyFont="1" applyFill="1" applyBorder="1" applyAlignment="1" applyProtection="1">
      <alignment horizontal="center" vertical="justify" shrinkToFit="1"/>
      <protection hidden="1"/>
    </xf>
    <xf numFmtId="0" fontId="43" fillId="24" borderId="0" xfId="0" applyFont="1" applyFill="1" applyBorder="1" applyAlignment="1" applyProtection="1">
      <alignment horizontal="right" vertical="center" shrinkToFit="1"/>
      <protection hidden="1"/>
    </xf>
    <xf numFmtId="0" fontId="43" fillId="18" borderId="1" xfId="0" applyFont="1" applyFill="1" applyBorder="1" applyAlignment="1" applyProtection="1">
      <alignment horizontal="center" vertical="center" shrinkToFit="1"/>
      <protection hidden="1"/>
    </xf>
    <xf numFmtId="0" fontId="43" fillId="18" borderId="2" xfId="0" applyFont="1" applyFill="1" applyBorder="1" applyAlignment="1" applyProtection="1">
      <alignment horizontal="center" vertical="center" shrinkToFit="1"/>
      <protection hidden="1"/>
    </xf>
    <xf numFmtId="0" fontId="43" fillId="18" borderId="3" xfId="0" applyFont="1" applyFill="1" applyBorder="1" applyAlignment="1" applyProtection="1">
      <alignment horizontal="center" vertical="center" shrinkToFit="1"/>
      <protection hidden="1"/>
    </xf>
    <xf numFmtId="3" fontId="86" fillId="6" borderId="10" xfId="0" applyNumberFormat="1" applyFont="1" applyFill="1" applyBorder="1" applyAlignment="1" applyProtection="1">
      <alignment horizontal="center" vertical="justify"/>
      <protection hidden="1"/>
    </xf>
    <xf numFmtId="0" fontId="25" fillId="6" borderId="36" xfId="0" applyFont="1" applyFill="1" applyBorder="1" applyAlignment="1" applyProtection="1">
      <alignment horizontal="center" vertical="center" shrinkToFit="1"/>
      <protection hidden="1"/>
    </xf>
    <xf numFmtId="0" fontId="25" fillId="6" borderId="29" xfId="0" applyFont="1" applyFill="1" applyBorder="1" applyAlignment="1" applyProtection="1">
      <alignment horizontal="center" vertical="center" shrinkToFit="1"/>
      <protection hidden="1"/>
    </xf>
    <xf numFmtId="0" fontId="35" fillId="6" borderId="42" xfId="0" applyFont="1" applyFill="1" applyBorder="1" applyAlignment="1" applyProtection="1">
      <alignment horizontal="center" shrinkToFit="1"/>
      <protection hidden="1"/>
    </xf>
    <xf numFmtId="0" fontId="35" fillId="6" borderId="38" xfId="0" applyFont="1" applyFill="1" applyBorder="1" applyAlignment="1" applyProtection="1">
      <alignment horizontal="center" shrinkToFit="1"/>
      <protection hidden="1"/>
    </xf>
    <xf numFmtId="0" fontId="107" fillId="5" borderId="0" xfId="0" applyFont="1" applyFill="1" applyBorder="1" applyAlignment="1" applyProtection="1">
      <alignment horizontal="center" vertical="center" shrinkToFit="1"/>
      <protection hidden="1"/>
    </xf>
    <xf numFmtId="3" fontId="43" fillId="7" borderId="22" xfId="0" applyNumberFormat="1" applyFont="1" applyFill="1" applyBorder="1" applyAlignment="1" applyProtection="1">
      <alignment horizontal="center" vertical="center" shrinkToFit="1"/>
    </xf>
    <xf numFmtId="3" fontId="43" fillId="7" borderId="25" xfId="0" applyNumberFormat="1" applyFont="1" applyFill="1" applyBorder="1" applyAlignment="1" applyProtection="1">
      <alignment horizontal="center" vertical="center" shrinkToFit="1"/>
    </xf>
    <xf numFmtId="0" fontId="31" fillId="5" borderId="21" xfId="0" applyFont="1" applyFill="1" applyBorder="1" applyAlignment="1">
      <alignment horizontal="right" vertical="center" readingOrder="2"/>
    </xf>
    <xf numFmtId="0" fontId="31" fillId="5" borderId="22" xfId="0" applyFont="1" applyFill="1" applyBorder="1" applyAlignment="1">
      <alignment horizontal="right" vertical="center" readingOrder="2"/>
    </xf>
    <xf numFmtId="0" fontId="31" fillId="5" borderId="86" xfId="0" applyFont="1" applyFill="1" applyBorder="1" applyAlignment="1">
      <alignment horizontal="right" vertical="center" readingOrder="2"/>
    </xf>
    <xf numFmtId="0" fontId="30" fillId="18" borderId="18" xfId="0" applyFont="1" applyFill="1" applyBorder="1" applyAlignment="1">
      <alignment horizontal="right" vertical="center" readingOrder="2"/>
    </xf>
    <xf numFmtId="0" fontId="30" fillId="18" borderId="19" xfId="0" applyFont="1" applyFill="1" applyBorder="1" applyAlignment="1">
      <alignment horizontal="right" vertical="center" readingOrder="2"/>
    </xf>
    <xf numFmtId="0" fontId="30" fillId="18" borderId="20" xfId="0" applyFont="1" applyFill="1" applyBorder="1" applyAlignment="1">
      <alignment horizontal="right" vertical="center" readingOrder="2"/>
    </xf>
    <xf numFmtId="0" fontId="25" fillId="6" borderId="0" xfId="0" applyFont="1" applyFill="1" applyBorder="1" applyAlignment="1" applyProtection="1">
      <alignment horizontal="left" vertical="center" shrinkToFit="1"/>
      <protection hidden="1"/>
    </xf>
    <xf numFmtId="0" fontId="25" fillId="6" borderId="29" xfId="0" applyFont="1" applyFill="1" applyBorder="1" applyAlignment="1" applyProtection="1">
      <alignment horizontal="left" vertical="center" shrinkToFit="1"/>
      <protection hidden="1"/>
    </xf>
    <xf numFmtId="49" fontId="43" fillId="7" borderId="22" xfId="0" applyNumberFormat="1" applyFont="1" applyFill="1" applyBorder="1" applyAlignment="1" applyProtection="1">
      <alignment horizontal="center" vertical="center" shrinkToFit="1"/>
    </xf>
    <xf numFmtId="0" fontId="51" fillId="13" borderId="16" xfId="1" applyFont="1" applyFill="1" applyBorder="1" applyAlignment="1" applyProtection="1">
      <alignment horizontal="center" shrinkToFit="1"/>
      <protection hidden="1"/>
    </xf>
    <xf numFmtId="0" fontId="10" fillId="6" borderId="24" xfId="0" applyFont="1" applyFill="1" applyBorder="1" applyAlignment="1" applyProtection="1">
      <alignment horizontal="center" shrinkToFit="1"/>
      <protection hidden="1"/>
    </xf>
    <xf numFmtId="0" fontId="10" fillId="6" borderId="22" xfId="0" applyFont="1" applyFill="1" applyBorder="1" applyAlignment="1" applyProtection="1">
      <alignment horizontal="center" shrinkToFit="1"/>
      <protection hidden="1"/>
    </xf>
    <xf numFmtId="0" fontId="10" fillId="6" borderId="25" xfId="0" applyFont="1" applyFill="1" applyBorder="1" applyAlignment="1" applyProtection="1">
      <alignment horizontal="center" shrinkToFit="1"/>
      <protection hidden="1"/>
    </xf>
    <xf numFmtId="0" fontId="35" fillId="6" borderId="57" xfId="0" applyFont="1" applyFill="1" applyBorder="1" applyAlignment="1" applyProtection="1">
      <alignment horizontal="center" vertical="center" shrinkToFit="1"/>
      <protection hidden="1"/>
    </xf>
    <xf numFmtId="0" fontId="93" fillId="7" borderId="22" xfId="1" applyFont="1" applyFill="1" applyBorder="1" applyAlignment="1" applyProtection="1">
      <alignment horizontal="center" vertical="center" shrinkToFit="1"/>
      <protection hidden="1"/>
    </xf>
    <xf numFmtId="0" fontId="90" fillId="6" borderId="25" xfId="1" applyFont="1" applyFill="1" applyBorder="1" applyAlignment="1" applyProtection="1">
      <alignment horizontal="center" vertical="center" shrinkToFit="1"/>
      <protection hidden="1"/>
    </xf>
    <xf numFmtId="0" fontId="43" fillId="5" borderId="0" xfId="0" applyFont="1" applyFill="1" applyAlignment="1" applyProtection="1">
      <alignment horizontal="center" vertical="center" shrinkToFit="1"/>
      <protection hidden="1"/>
    </xf>
    <xf numFmtId="0" fontId="43" fillId="5" borderId="0" xfId="0" applyFont="1" applyFill="1" applyBorder="1" applyAlignment="1" applyProtection="1">
      <alignment horizontal="center" vertical="justify" shrinkToFit="1"/>
      <protection hidden="1"/>
    </xf>
    <xf numFmtId="9" fontId="43" fillId="7" borderId="24" xfId="2" applyFont="1" applyFill="1" applyBorder="1" applyAlignment="1" applyProtection="1">
      <alignment horizontal="center" shrinkToFit="1"/>
    </xf>
    <xf numFmtId="9" fontId="43" fillId="7" borderId="25" xfId="2" applyFont="1" applyFill="1" applyBorder="1" applyAlignment="1" applyProtection="1">
      <alignment horizontal="center" shrinkToFit="1"/>
    </xf>
    <xf numFmtId="0" fontId="92" fillId="6" borderId="16" xfId="1" applyFont="1" applyFill="1" applyBorder="1" applyAlignment="1" applyProtection="1">
      <alignment horizontal="center" vertical="center" shrinkToFit="1"/>
      <protection hidden="1"/>
    </xf>
    <xf numFmtId="0" fontId="34" fillId="26" borderId="77" xfId="0" applyFont="1" applyFill="1" applyBorder="1" applyAlignment="1" applyProtection="1">
      <alignment horizontal="center" vertical="center" shrinkToFit="1"/>
      <protection hidden="1"/>
    </xf>
    <xf numFmtId="0" fontId="34" fillId="26" borderId="22" xfId="0" applyFont="1" applyFill="1" applyBorder="1" applyAlignment="1" applyProtection="1">
      <alignment horizontal="center" vertical="center" shrinkToFit="1"/>
      <protection hidden="1"/>
    </xf>
    <xf numFmtId="0" fontId="34" fillId="26" borderId="25" xfId="0" applyFont="1" applyFill="1" applyBorder="1" applyAlignment="1" applyProtection="1">
      <alignment horizontal="center" vertical="center" shrinkToFit="1"/>
      <protection hidden="1"/>
    </xf>
    <xf numFmtId="3" fontId="43" fillId="7" borderId="24" xfId="0" applyNumberFormat="1" applyFont="1" applyFill="1" applyBorder="1" applyAlignment="1" applyProtection="1">
      <alignment horizontal="center" vertical="center" shrinkToFit="1"/>
    </xf>
    <xf numFmtId="49" fontId="43" fillId="0" borderId="24" xfId="0" applyNumberFormat="1" applyFont="1" applyFill="1" applyBorder="1" applyAlignment="1" applyProtection="1">
      <alignment horizontal="center" vertical="center" shrinkToFit="1"/>
    </xf>
    <xf numFmtId="49" fontId="43" fillId="0" borderId="22" xfId="0" applyNumberFormat="1" applyFont="1" applyFill="1" applyBorder="1" applyAlignment="1" applyProtection="1">
      <alignment horizontal="center" vertical="center" shrinkToFit="1"/>
    </xf>
    <xf numFmtId="3" fontId="43" fillId="26" borderId="24" xfId="0" applyNumberFormat="1" applyFont="1" applyFill="1" applyBorder="1" applyAlignment="1" applyProtection="1">
      <alignment horizontal="center" shrinkToFit="1"/>
      <protection hidden="1"/>
    </xf>
    <xf numFmtId="3" fontId="43" fillId="26" borderId="25" xfId="0" applyNumberFormat="1" applyFont="1" applyFill="1" applyBorder="1" applyAlignment="1" applyProtection="1">
      <alignment horizontal="center" shrinkToFit="1"/>
      <protection hidden="1"/>
    </xf>
    <xf numFmtId="2" fontId="46" fillId="6" borderId="24" xfId="0" applyNumberFormat="1" applyFont="1" applyFill="1" applyBorder="1" applyAlignment="1" applyProtection="1">
      <alignment horizontal="center" shrinkToFit="1"/>
      <protection hidden="1"/>
    </xf>
    <xf numFmtId="2" fontId="46" fillId="6" borderId="25" xfId="0" applyNumberFormat="1" applyFont="1" applyFill="1" applyBorder="1" applyAlignment="1" applyProtection="1">
      <alignment horizontal="center" shrinkToFit="1"/>
      <protection hidden="1"/>
    </xf>
    <xf numFmtId="0" fontId="107" fillId="5" borderId="0" xfId="0" applyFont="1" applyFill="1" applyBorder="1" applyAlignment="1" applyProtection="1">
      <alignment horizontal="center" shrinkToFit="1"/>
      <protection hidden="1"/>
    </xf>
    <xf numFmtId="0" fontId="4" fillId="18" borderId="1" xfId="0" applyFont="1" applyFill="1" applyBorder="1" applyAlignment="1">
      <alignment horizontal="center" vertical="center"/>
    </xf>
    <xf numFmtId="0" fontId="4" fillId="18" borderId="2" xfId="0" applyFont="1" applyFill="1" applyBorder="1" applyAlignment="1">
      <alignment horizontal="center" vertical="center"/>
    </xf>
    <xf numFmtId="3" fontId="26" fillId="5" borderId="0" xfId="0" applyNumberFormat="1" applyFont="1" applyFill="1" applyBorder="1" applyAlignment="1">
      <alignment horizontal="center"/>
    </xf>
    <xf numFmtId="0" fontId="37" fillId="0" borderId="22" xfId="3" applyFont="1" applyBorder="1" applyAlignment="1">
      <alignment horizontal="center" vertical="center" wrapText="1"/>
    </xf>
    <xf numFmtId="0" fontId="37" fillId="0" borderId="25" xfId="3" applyFont="1" applyBorder="1" applyAlignment="1">
      <alignment horizontal="center" vertical="center" wrapText="1"/>
    </xf>
    <xf numFmtId="0" fontId="46" fillId="16" borderId="43" xfId="0" applyFont="1" applyFill="1" applyBorder="1" applyAlignment="1">
      <alignment horizontal="center" vertical="center"/>
    </xf>
    <xf numFmtId="0" fontId="46" fillId="16" borderId="44" xfId="0" applyFont="1" applyFill="1" applyBorder="1" applyAlignment="1">
      <alignment horizontal="center" vertical="center"/>
    </xf>
    <xf numFmtId="0" fontId="46" fillId="16" borderId="45" xfId="0" applyFont="1" applyFill="1" applyBorder="1" applyAlignment="1">
      <alignment horizontal="center" vertical="center"/>
    </xf>
    <xf numFmtId="0" fontId="30" fillId="5" borderId="21" xfId="0" applyFont="1" applyFill="1" applyBorder="1" applyAlignment="1">
      <alignment horizontal="left" vertical="justify"/>
    </xf>
    <xf numFmtId="0" fontId="30" fillId="5" borderId="22" xfId="0" applyFont="1" applyFill="1" applyBorder="1" applyAlignment="1">
      <alignment horizontal="left" vertical="justify"/>
    </xf>
    <xf numFmtId="0" fontId="30" fillId="5" borderId="23" xfId="0" applyFont="1" applyFill="1" applyBorder="1" applyAlignment="1">
      <alignment horizontal="left" vertical="justify"/>
    </xf>
    <xf numFmtId="0" fontId="46" fillId="5" borderId="21" xfId="0" applyFont="1" applyFill="1" applyBorder="1" applyAlignment="1">
      <alignment horizontal="right" vertical="center" wrapText="1" readingOrder="2"/>
    </xf>
    <xf numFmtId="0" fontId="46" fillId="5" borderId="22" xfId="0" applyFont="1" applyFill="1" applyBorder="1" applyAlignment="1">
      <alignment horizontal="right" vertical="center" wrapText="1" readingOrder="2"/>
    </xf>
    <xf numFmtId="0" fontId="46" fillId="5" borderId="23" xfId="0" applyFont="1" applyFill="1" applyBorder="1" applyAlignment="1">
      <alignment horizontal="right" vertical="center" wrapText="1" readingOrder="2"/>
    </xf>
    <xf numFmtId="0" fontId="30" fillId="5" borderId="15" xfId="0" applyFont="1" applyFill="1" applyBorder="1" applyAlignment="1">
      <alignment vertical="justify" readingOrder="2"/>
    </xf>
    <xf numFmtId="0" fontId="30" fillId="5" borderId="16" xfId="0" applyFont="1" applyFill="1" applyBorder="1" applyAlignment="1">
      <alignment vertical="justify" readingOrder="2"/>
    </xf>
    <xf numFmtId="0" fontId="30" fillId="5" borderId="17" xfId="0" applyFont="1" applyFill="1" applyBorder="1" applyAlignment="1">
      <alignment vertical="justify" readingOrder="2"/>
    </xf>
    <xf numFmtId="0" fontId="25" fillId="10" borderId="38" xfId="0" applyFont="1" applyFill="1" applyBorder="1" applyAlignment="1" applyProtection="1">
      <alignment horizontal="center" vertical="center" shrinkToFit="1"/>
      <protection hidden="1"/>
    </xf>
    <xf numFmtId="2" fontId="25" fillId="26" borderId="48" xfId="0" applyNumberFormat="1" applyFont="1" applyFill="1" applyBorder="1" applyAlignment="1" applyProtection="1">
      <alignment horizontal="center" vertical="center" shrinkToFit="1"/>
      <protection hidden="1"/>
    </xf>
    <xf numFmtId="2" fontId="25" fillId="26" borderId="28" xfId="0" applyNumberFormat="1" applyFont="1" applyFill="1" applyBorder="1" applyAlignment="1" applyProtection="1">
      <alignment horizontal="center" vertical="center" shrinkToFit="1"/>
      <protection hidden="1"/>
    </xf>
    <xf numFmtId="2" fontId="25" fillId="26" borderId="49" xfId="0" applyNumberFormat="1" applyFont="1" applyFill="1" applyBorder="1" applyAlignment="1" applyProtection="1">
      <alignment horizontal="center" vertical="center" shrinkToFit="1"/>
      <protection hidden="1"/>
    </xf>
    <xf numFmtId="0" fontId="58" fillId="12" borderId="24" xfId="1" applyFont="1" applyFill="1" applyBorder="1" applyAlignment="1" applyProtection="1">
      <alignment horizontal="center" vertical="center" shrinkToFit="1"/>
      <protection hidden="1"/>
    </xf>
    <xf numFmtId="0" fontId="58" fillId="12" borderId="22" xfId="1" applyFont="1" applyFill="1" applyBorder="1" applyAlignment="1" applyProtection="1">
      <alignment horizontal="center" vertical="center" shrinkToFit="1"/>
      <protection hidden="1"/>
    </xf>
    <xf numFmtId="0" fontId="58" fillId="12" borderId="25" xfId="1" applyFont="1" applyFill="1" applyBorder="1" applyAlignment="1" applyProtection="1">
      <alignment horizontal="center" vertical="center" shrinkToFit="1"/>
      <protection hidden="1"/>
    </xf>
    <xf numFmtId="0" fontId="25" fillId="9" borderId="16" xfId="0" applyFont="1" applyFill="1" applyBorder="1" applyAlignment="1" applyProtection="1">
      <alignment horizontal="center" vertical="center" shrinkToFit="1"/>
      <protection hidden="1"/>
    </xf>
    <xf numFmtId="0" fontId="25" fillId="8" borderId="16" xfId="0" applyFont="1" applyFill="1" applyBorder="1" applyAlignment="1" applyProtection="1">
      <alignment horizontal="center" vertical="center" shrinkToFit="1"/>
      <protection hidden="1"/>
    </xf>
    <xf numFmtId="0" fontId="25" fillId="9" borderId="24" xfId="0" applyFont="1" applyFill="1" applyBorder="1" applyAlignment="1" applyProtection="1">
      <alignment horizontal="center" vertical="center" shrinkToFit="1"/>
      <protection hidden="1"/>
    </xf>
    <xf numFmtId="0" fontId="25" fillId="9" borderId="22" xfId="0" applyFont="1" applyFill="1" applyBorder="1" applyAlignment="1" applyProtection="1">
      <alignment horizontal="center" vertical="center" shrinkToFit="1"/>
      <protection hidden="1"/>
    </xf>
    <xf numFmtId="0" fontId="25" fillId="9" borderId="25" xfId="0" applyFont="1" applyFill="1" applyBorder="1" applyAlignment="1" applyProtection="1">
      <alignment horizontal="center" vertical="center" shrinkToFit="1"/>
      <protection hidden="1"/>
    </xf>
    <xf numFmtId="0" fontId="71" fillId="8" borderId="24" xfId="1" applyFont="1" applyFill="1" applyBorder="1" applyAlignment="1" applyProtection="1">
      <alignment horizontal="center" vertical="center" shrinkToFit="1"/>
      <protection hidden="1"/>
    </xf>
    <xf numFmtId="0" fontId="71" fillId="8" borderId="25" xfId="1" applyFont="1" applyFill="1" applyBorder="1" applyAlignment="1" applyProtection="1">
      <alignment horizontal="center" vertical="center" shrinkToFit="1"/>
      <protection hidden="1"/>
    </xf>
    <xf numFmtId="2" fontId="25" fillId="26" borderId="24" xfId="0" applyNumberFormat="1" applyFont="1" applyFill="1" applyBorder="1" applyAlignment="1" applyProtection="1">
      <alignment horizontal="center" vertical="center" shrinkToFit="1"/>
      <protection hidden="1"/>
    </xf>
    <xf numFmtId="2" fontId="25" fillId="26" borderId="22" xfId="0" applyNumberFormat="1" applyFont="1" applyFill="1" applyBorder="1" applyAlignment="1" applyProtection="1">
      <alignment horizontal="center" vertical="center" shrinkToFit="1"/>
      <protection hidden="1"/>
    </xf>
    <xf numFmtId="2" fontId="25" fillId="26" borderId="25" xfId="0" applyNumberFormat="1" applyFont="1" applyFill="1" applyBorder="1" applyAlignment="1" applyProtection="1">
      <alignment horizontal="center" vertical="center" shrinkToFit="1"/>
      <protection hidden="1"/>
    </xf>
    <xf numFmtId="3" fontId="25" fillId="8" borderId="24" xfId="0" applyNumberFormat="1" applyFont="1" applyFill="1" applyBorder="1" applyAlignment="1" applyProtection="1">
      <alignment horizontal="center" vertical="center" shrinkToFit="1"/>
      <protection hidden="1"/>
    </xf>
    <xf numFmtId="3" fontId="25" fillId="8" borderId="22" xfId="0" applyNumberFormat="1" applyFont="1" applyFill="1" applyBorder="1" applyAlignment="1" applyProtection="1">
      <alignment horizontal="center" vertical="center" shrinkToFit="1"/>
      <protection hidden="1"/>
    </xf>
    <xf numFmtId="3" fontId="25" fillId="8" borderId="25" xfId="0" applyNumberFormat="1" applyFont="1" applyFill="1" applyBorder="1" applyAlignment="1" applyProtection="1">
      <alignment horizontal="center" vertical="center" shrinkToFit="1"/>
      <protection hidden="1"/>
    </xf>
    <xf numFmtId="0" fontId="25" fillId="8" borderId="24" xfId="0" applyFont="1" applyFill="1" applyBorder="1" applyAlignment="1" applyProtection="1">
      <alignment horizontal="center" vertical="center" shrinkToFit="1"/>
      <protection hidden="1"/>
    </xf>
    <xf numFmtId="0" fontId="25" fillId="8" borderId="22" xfId="0" applyFont="1" applyFill="1" applyBorder="1" applyAlignment="1" applyProtection="1">
      <alignment horizontal="center" vertical="center" shrinkToFit="1"/>
      <protection hidden="1"/>
    </xf>
    <xf numFmtId="0" fontId="25" fillId="8" borderId="25" xfId="0" applyFont="1" applyFill="1" applyBorder="1" applyAlignment="1" applyProtection="1">
      <alignment horizontal="center" vertical="center" shrinkToFit="1"/>
      <protection hidden="1"/>
    </xf>
    <xf numFmtId="0" fontId="48" fillId="17" borderId="24" xfId="0" applyFont="1" applyFill="1" applyBorder="1" applyAlignment="1" applyProtection="1">
      <alignment horizontal="center" vertical="center" shrinkToFit="1"/>
      <protection hidden="1"/>
    </xf>
    <xf numFmtId="0" fontId="48" fillId="17" borderId="22" xfId="0" applyFont="1" applyFill="1" applyBorder="1" applyAlignment="1" applyProtection="1">
      <alignment horizontal="center" vertical="center" shrinkToFit="1"/>
      <protection hidden="1"/>
    </xf>
    <xf numFmtId="0" fontId="48" fillId="17" borderId="25" xfId="0" applyFont="1" applyFill="1" applyBorder="1" applyAlignment="1" applyProtection="1">
      <alignment horizontal="center" vertical="center" shrinkToFit="1"/>
      <protection hidden="1"/>
    </xf>
    <xf numFmtId="2" fontId="43" fillId="26" borderId="16" xfId="0" applyNumberFormat="1" applyFont="1" applyFill="1" applyBorder="1" applyAlignment="1" applyProtection="1">
      <alignment horizontal="center" vertical="center" shrinkToFit="1"/>
      <protection hidden="1"/>
    </xf>
    <xf numFmtId="0" fontId="71" fillId="8" borderId="22" xfId="1" applyFont="1" applyFill="1" applyBorder="1" applyAlignment="1" applyProtection="1">
      <alignment horizontal="center" vertical="center" shrinkToFit="1"/>
      <protection hidden="1"/>
    </xf>
    <xf numFmtId="0" fontId="31" fillId="8" borderId="16" xfId="0" applyFont="1" applyFill="1" applyBorder="1" applyAlignment="1" applyProtection="1">
      <alignment horizontal="center" vertical="center" shrinkToFit="1"/>
      <protection hidden="1"/>
    </xf>
    <xf numFmtId="3" fontId="43" fillId="8" borderId="16" xfId="0" applyNumberFormat="1" applyFont="1" applyFill="1" applyBorder="1" applyAlignment="1" applyProtection="1">
      <alignment horizontal="center" vertical="center" shrinkToFit="1"/>
      <protection hidden="1"/>
    </xf>
    <xf numFmtId="2" fontId="43" fillId="8" borderId="16" xfId="0" applyNumberFormat="1" applyFont="1" applyFill="1" applyBorder="1" applyAlignment="1" applyProtection="1">
      <alignment horizontal="center" vertical="center" shrinkToFit="1"/>
      <protection hidden="1"/>
    </xf>
    <xf numFmtId="3" fontId="25" fillId="8" borderId="16" xfId="0" applyNumberFormat="1" applyFont="1" applyFill="1" applyBorder="1" applyAlignment="1" applyProtection="1">
      <alignment horizontal="center" vertical="center" shrinkToFit="1"/>
      <protection hidden="1"/>
    </xf>
    <xf numFmtId="0" fontId="57" fillId="12" borderId="24" xfId="1" applyFont="1" applyFill="1" applyBorder="1" applyAlignment="1" applyProtection="1">
      <alignment horizontal="center" vertical="center" shrinkToFit="1"/>
      <protection hidden="1"/>
    </xf>
    <xf numFmtId="0" fontId="57" fillId="12" borderId="22" xfId="1" applyFont="1" applyFill="1" applyBorder="1" applyAlignment="1" applyProtection="1">
      <alignment horizontal="center" vertical="center" shrinkToFit="1"/>
      <protection hidden="1"/>
    </xf>
    <xf numFmtId="0" fontId="57" fillId="12" borderId="25" xfId="1" applyFont="1" applyFill="1" applyBorder="1" applyAlignment="1" applyProtection="1">
      <alignment horizontal="center" vertical="center" shrinkToFit="1"/>
      <protection hidden="1"/>
    </xf>
    <xf numFmtId="0" fontId="25" fillId="11" borderId="24" xfId="0" applyFont="1" applyFill="1" applyBorder="1" applyAlignment="1" applyProtection="1">
      <alignment horizontal="center" vertical="center" shrinkToFit="1"/>
      <protection hidden="1"/>
    </xf>
    <xf numFmtId="0" fontId="25" fillId="11" borderId="22" xfId="0" applyFont="1" applyFill="1" applyBorder="1" applyAlignment="1" applyProtection="1">
      <alignment horizontal="center" vertical="center" shrinkToFit="1"/>
      <protection hidden="1"/>
    </xf>
    <xf numFmtId="0" fontId="25" fillId="11" borderId="25" xfId="0" applyFont="1" applyFill="1" applyBorder="1" applyAlignment="1" applyProtection="1">
      <alignment horizontal="center" vertical="center" shrinkToFit="1"/>
      <protection hidden="1"/>
    </xf>
    <xf numFmtId="0" fontId="50" fillId="17" borderId="24" xfId="0" applyFont="1" applyFill="1" applyBorder="1" applyAlignment="1" applyProtection="1">
      <alignment horizontal="center" vertical="center" shrinkToFit="1"/>
      <protection hidden="1"/>
    </xf>
    <xf numFmtId="0" fontId="50" fillId="17" borderId="22" xfId="0" applyFont="1" applyFill="1" applyBorder="1" applyAlignment="1" applyProtection="1">
      <alignment horizontal="center" vertical="center" shrinkToFit="1"/>
      <protection hidden="1"/>
    </xf>
    <xf numFmtId="0" fontId="50" fillId="17" borderId="25" xfId="0" applyFont="1" applyFill="1" applyBorder="1" applyAlignment="1" applyProtection="1">
      <alignment horizontal="center" vertical="center" shrinkToFit="1"/>
      <protection hidden="1"/>
    </xf>
    <xf numFmtId="0" fontId="40" fillId="8" borderId="16" xfId="0" applyFont="1" applyFill="1" applyBorder="1" applyAlignment="1" applyProtection="1">
      <alignment horizontal="center" vertical="center" shrinkToFit="1"/>
      <protection hidden="1"/>
    </xf>
    <xf numFmtId="0" fontId="19" fillId="9" borderId="27" xfId="0" applyFont="1" applyFill="1" applyBorder="1" applyAlignment="1" applyProtection="1">
      <alignment horizontal="center" vertical="center" shrinkToFit="1"/>
      <protection hidden="1"/>
    </xf>
    <xf numFmtId="0" fontId="19" fillId="9" borderId="44" xfId="0" applyFont="1" applyFill="1" applyBorder="1" applyAlignment="1" applyProtection="1">
      <alignment horizontal="center" vertical="center" shrinkToFit="1"/>
      <protection hidden="1"/>
    </xf>
    <xf numFmtId="0" fontId="19" fillId="9" borderId="45" xfId="0" applyFont="1" applyFill="1" applyBorder="1" applyAlignment="1" applyProtection="1">
      <alignment horizontal="center" vertical="center" shrinkToFit="1"/>
      <protection hidden="1"/>
    </xf>
    <xf numFmtId="2" fontId="19" fillId="26" borderId="24" xfId="0" applyNumberFormat="1" applyFont="1" applyFill="1" applyBorder="1" applyAlignment="1" applyProtection="1">
      <alignment horizontal="center" vertical="center" shrinkToFit="1"/>
      <protection hidden="1"/>
    </xf>
    <xf numFmtId="0" fontId="19" fillId="26" borderId="22" xfId="0" applyFont="1" applyFill="1" applyBorder="1" applyAlignment="1" applyProtection="1">
      <alignment horizontal="center" vertical="center" shrinkToFit="1"/>
      <protection hidden="1"/>
    </xf>
    <xf numFmtId="0" fontId="19" fillId="26" borderId="23" xfId="0" applyFont="1" applyFill="1" applyBorder="1" applyAlignment="1" applyProtection="1">
      <alignment horizontal="center" vertical="center" shrinkToFit="1"/>
      <protection hidden="1"/>
    </xf>
    <xf numFmtId="2" fontId="19" fillId="26" borderId="46" xfId="0" applyNumberFormat="1" applyFont="1" applyFill="1" applyBorder="1" applyAlignment="1" applyProtection="1">
      <alignment horizontal="center" vertical="center" shrinkToFit="1"/>
      <protection hidden="1"/>
    </xf>
    <xf numFmtId="0" fontId="19" fillId="26" borderId="32" xfId="0" applyFont="1" applyFill="1" applyBorder="1" applyAlignment="1" applyProtection="1">
      <alignment horizontal="center" vertical="center" shrinkToFit="1"/>
      <protection hidden="1"/>
    </xf>
    <xf numFmtId="0" fontId="19" fillId="26" borderId="35" xfId="0" applyFont="1" applyFill="1" applyBorder="1" applyAlignment="1" applyProtection="1">
      <alignment horizontal="center" vertical="center" shrinkToFit="1"/>
      <protection hidden="1"/>
    </xf>
    <xf numFmtId="0" fontId="19" fillId="9" borderId="40" xfId="0" applyFont="1" applyFill="1" applyBorder="1" applyAlignment="1" applyProtection="1">
      <alignment horizontal="center" vertical="center" shrinkToFit="1"/>
      <protection hidden="1"/>
    </xf>
    <xf numFmtId="0" fontId="19" fillId="9" borderId="68" xfId="0" applyFont="1" applyFill="1" applyBorder="1" applyAlignment="1" applyProtection="1">
      <alignment horizontal="center" vertical="center" shrinkToFit="1"/>
      <protection hidden="1"/>
    </xf>
    <xf numFmtId="0" fontId="19" fillId="5" borderId="65" xfId="0" applyFont="1" applyFill="1" applyBorder="1" applyAlignment="1" applyProtection="1">
      <alignment horizontal="right" vertical="center" shrinkToFit="1"/>
      <protection hidden="1"/>
    </xf>
    <xf numFmtId="0" fontId="19" fillId="5" borderId="66" xfId="0" applyFont="1" applyFill="1" applyBorder="1" applyAlignment="1" applyProtection="1">
      <alignment horizontal="right" vertical="center" shrinkToFit="1"/>
      <protection hidden="1"/>
    </xf>
    <xf numFmtId="0" fontId="19" fillId="5" borderId="64" xfId="0" applyFont="1" applyFill="1" applyBorder="1" applyAlignment="1" applyProtection="1">
      <alignment horizontal="right" vertical="center" shrinkToFit="1"/>
      <protection hidden="1"/>
    </xf>
    <xf numFmtId="0" fontId="46" fillId="16" borderId="58" xfId="0" applyFont="1" applyFill="1" applyBorder="1" applyAlignment="1">
      <alignment horizontal="center" vertical="center"/>
    </xf>
    <xf numFmtId="0" fontId="46" fillId="16" borderId="59" xfId="0" applyFont="1" applyFill="1" applyBorder="1" applyAlignment="1">
      <alignment horizontal="center" vertical="center"/>
    </xf>
    <xf numFmtId="0" fontId="46" fillId="16" borderId="60" xfId="0" applyFont="1" applyFill="1" applyBorder="1" applyAlignment="1">
      <alignment horizontal="center" vertical="center"/>
    </xf>
    <xf numFmtId="0" fontId="30" fillId="16" borderId="7" xfId="0" applyFont="1" applyFill="1" applyBorder="1" applyAlignment="1">
      <alignment vertical="justify" readingOrder="2"/>
    </xf>
    <xf numFmtId="0" fontId="30" fillId="16" borderId="0" xfId="0" applyFont="1" applyFill="1" applyBorder="1" applyAlignment="1">
      <alignment vertical="justify" readingOrder="2"/>
    </xf>
    <xf numFmtId="0" fontId="30" fillId="16" borderId="8" xfId="0" applyFont="1" applyFill="1" applyBorder="1" applyAlignment="1">
      <alignment vertical="justify" readingOrder="2"/>
    </xf>
    <xf numFmtId="0" fontId="31" fillId="16" borderId="50" xfId="0" applyFont="1" applyFill="1" applyBorder="1" applyAlignment="1">
      <alignment horizontal="right" wrapText="1" readingOrder="2"/>
    </xf>
    <xf numFmtId="0" fontId="0" fillId="16" borderId="51" xfId="0" applyFill="1" applyBorder="1" applyAlignment="1">
      <alignment horizontal="right" readingOrder="2"/>
    </xf>
    <xf numFmtId="0" fontId="0" fillId="16" borderId="52" xfId="0" applyFill="1" applyBorder="1" applyAlignment="1">
      <alignment horizontal="right" readingOrder="2"/>
    </xf>
    <xf numFmtId="0" fontId="30" fillId="16" borderId="53" xfId="0" applyFont="1" applyFill="1" applyBorder="1" applyAlignment="1">
      <alignment horizontal="right" vertical="justify" wrapText="1" readingOrder="2"/>
    </xf>
    <xf numFmtId="0" fontId="31" fillId="16" borderId="54" xfId="0" applyFont="1" applyFill="1" applyBorder="1" applyAlignment="1">
      <alignment horizontal="right" vertical="justify" wrapText="1" readingOrder="2"/>
    </xf>
    <xf numFmtId="0" fontId="31" fillId="16" borderId="55" xfId="0" applyFont="1" applyFill="1" applyBorder="1" applyAlignment="1">
      <alignment horizontal="right" vertical="justify" wrapText="1" readingOrder="2"/>
    </xf>
    <xf numFmtId="0" fontId="31" fillId="16" borderId="61" xfId="0" applyFont="1" applyFill="1" applyBorder="1" applyAlignment="1">
      <alignment horizontal="right" vertical="center" wrapText="1"/>
    </xf>
    <xf numFmtId="0" fontId="31" fillId="16" borderId="62" xfId="0" applyFont="1" applyFill="1" applyBorder="1" applyAlignment="1">
      <alignment horizontal="right" vertical="center" wrapText="1"/>
    </xf>
    <xf numFmtId="0" fontId="31" fillId="16" borderId="63" xfId="0" applyFont="1" applyFill="1" applyBorder="1" applyAlignment="1">
      <alignment horizontal="right" vertical="center" wrapText="1"/>
    </xf>
    <xf numFmtId="0" fontId="31" fillId="16" borderId="53" xfId="0" applyFont="1" applyFill="1" applyBorder="1" applyAlignment="1">
      <alignment horizontal="right" vertical="center" wrapText="1" readingOrder="2"/>
    </xf>
    <xf numFmtId="0" fontId="31" fillId="16" borderId="54" xfId="0" applyFont="1" applyFill="1" applyBorder="1" applyAlignment="1">
      <alignment horizontal="right" vertical="center" wrapText="1" readingOrder="2"/>
    </xf>
    <xf numFmtId="0" fontId="31" fillId="16" borderId="55" xfId="0" applyFont="1" applyFill="1" applyBorder="1" applyAlignment="1">
      <alignment horizontal="right" vertical="center" wrapText="1" readingOrder="2"/>
    </xf>
    <xf numFmtId="0" fontId="2" fillId="5" borderId="65" xfId="1" applyFill="1" applyBorder="1" applyAlignment="1" applyProtection="1">
      <alignment horizontal="center" vertical="center" shrinkToFit="1"/>
      <protection hidden="1"/>
    </xf>
    <xf numFmtId="0" fontId="2" fillId="5" borderId="66" xfId="1" applyFill="1" applyBorder="1" applyAlignment="1" applyProtection="1">
      <alignment horizontal="center" vertical="center" shrinkToFit="1"/>
      <protection hidden="1"/>
    </xf>
    <xf numFmtId="0" fontId="2" fillId="5" borderId="64" xfId="1" applyFill="1" applyBorder="1" applyAlignment="1" applyProtection="1">
      <alignment horizontal="center" vertical="center" shrinkToFit="1"/>
      <protection hidden="1"/>
    </xf>
    <xf numFmtId="0" fontId="67" fillId="18" borderId="1" xfId="0" applyFont="1" applyFill="1" applyBorder="1" applyAlignment="1" applyProtection="1">
      <alignment horizontal="center" vertical="center" shrinkToFit="1"/>
      <protection hidden="1"/>
    </xf>
    <xf numFmtId="0" fontId="67" fillId="18" borderId="2" xfId="0" applyFont="1" applyFill="1" applyBorder="1" applyAlignment="1" applyProtection="1">
      <alignment horizontal="center" vertical="center" shrinkToFit="1"/>
      <protection hidden="1"/>
    </xf>
    <xf numFmtId="0" fontId="67" fillId="18" borderId="3" xfId="0" applyFont="1" applyFill="1" applyBorder="1" applyAlignment="1" applyProtection="1">
      <alignment horizontal="center" vertical="center" shrinkToFit="1"/>
      <protection hidden="1"/>
    </xf>
    <xf numFmtId="0" fontId="46" fillId="24" borderId="10" xfId="0" applyNumberFormat="1" applyFont="1" applyFill="1" applyBorder="1" applyAlignment="1" applyProtection="1">
      <alignment horizontal="right" vertical="center" shrinkToFit="1"/>
      <protection hidden="1"/>
    </xf>
    <xf numFmtId="0" fontId="19" fillId="5" borderId="24" xfId="0" applyFont="1" applyFill="1" applyBorder="1" applyAlignment="1" applyProtection="1">
      <alignment horizontal="right" vertical="center" shrinkToFit="1"/>
      <protection hidden="1"/>
    </xf>
    <xf numFmtId="0" fontId="19" fillId="5" borderId="22" xfId="0" applyFont="1" applyFill="1" applyBorder="1" applyAlignment="1" applyProtection="1">
      <alignment horizontal="right" vertical="center" shrinkToFit="1"/>
      <protection hidden="1"/>
    </xf>
    <xf numFmtId="0" fontId="19" fillId="5" borderId="25" xfId="0" applyFont="1" applyFill="1" applyBorder="1" applyAlignment="1" applyProtection="1">
      <alignment horizontal="right" vertical="center" shrinkToFit="1"/>
      <protection hidden="1"/>
    </xf>
    <xf numFmtId="0" fontId="2" fillId="5" borderId="24" xfId="1" applyFill="1" applyBorder="1" applyAlignment="1" applyProtection="1">
      <alignment horizontal="center" vertical="center" shrinkToFit="1"/>
      <protection hidden="1"/>
    </xf>
    <xf numFmtId="0" fontId="2" fillId="5" borderId="22" xfId="1" applyFill="1" applyBorder="1" applyAlignment="1" applyProtection="1">
      <alignment horizontal="center" vertical="center" shrinkToFit="1"/>
      <protection hidden="1"/>
    </xf>
    <xf numFmtId="0" fontId="2" fillId="5" borderId="25" xfId="1" applyFill="1" applyBorder="1" applyAlignment="1" applyProtection="1">
      <alignment horizontal="center" vertical="center" shrinkToFit="1"/>
      <protection hidden="1"/>
    </xf>
    <xf numFmtId="0" fontId="71" fillId="5" borderId="24" xfId="1" applyFont="1" applyFill="1" applyBorder="1" applyAlignment="1" applyProtection="1">
      <alignment horizontal="center" vertical="center" shrinkToFit="1"/>
      <protection hidden="1"/>
    </xf>
    <xf numFmtId="0" fontId="71" fillId="5" borderId="22" xfId="1" applyFont="1" applyFill="1" applyBorder="1" applyAlignment="1" applyProtection="1">
      <alignment horizontal="center" vertical="center" shrinkToFit="1"/>
      <protection hidden="1"/>
    </xf>
    <xf numFmtId="0" fontId="71" fillId="5" borderId="25" xfId="1" applyFont="1" applyFill="1" applyBorder="1" applyAlignment="1" applyProtection="1">
      <alignment horizontal="center" vertical="center" shrinkToFit="1"/>
      <protection hidden="1"/>
    </xf>
    <xf numFmtId="0" fontId="19" fillId="5" borderId="46" xfId="0" applyFont="1" applyFill="1" applyBorder="1" applyAlignment="1" applyProtection="1">
      <alignment horizontal="right" vertical="center" shrinkToFit="1"/>
      <protection hidden="1"/>
    </xf>
    <xf numFmtId="0" fontId="19" fillId="5" borderId="32" xfId="0" applyFont="1" applyFill="1" applyBorder="1" applyAlignment="1" applyProtection="1">
      <alignment horizontal="right" vertical="center" shrinkToFit="1"/>
      <protection hidden="1"/>
    </xf>
    <xf numFmtId="0" fontId="19" fillId="5" borderId="33" xfId="0" applyFont="1" applyFill="1" applyBorder="1" applyAlignment="1" applyProtection="1">
      <alignment horizontal="right" vertical="center" shrinkToFit="1"/>
      <protection hidden="1"/>
    </xf>
    <xf numFmtId="0" fontId="2" fillId="5" borderId="46" xfId="1" applyFill="1" applyBorder="1" applyAlignment="1" applyProtection="1">
      <alignment horizontal="center" vertical="center" shrinkToFit="1"/>
      <protection hidden="1"/>
    </xf>
    <xf numFmtId="0" fontId="2" fillId="5" borderId="32" xfId="1" applyFill="1" applyBorder="1" applyAlignment="1" applyProtection="1">
      <alignment horizontal="center" vertical="center" shrinkToFit="1"/>
      <protection hidden="1"/>
    </xf>
    <xf numFmtId="0" fontId="2" fillId="5" borderId="33" xfId="1" applyFill="1" applyBorder="1" applyAlignment="1" applyProtection="1">
      <alignment horizontal="center" vertical="center" shrinkToFit="1"/>
      <protection hidden="1"/>
    </xf>
    <xf numFmtId="0" fontId="25" fillId="9" borderId="16" xfId="0" applyFont="1" applyFill="1" applyBorder="1" applyAlignment="1" applyProtection="1">
      <alignment horizontal="center" vertical="justify" shrinkToFit="1"/>
      <protection hidden="1"/>
    </xf>
    <xf numFmtId="0" fontId="49" fillId="18" borderId="16" xfId="0" applyFont="1" applyFill="1" applyBorder="1" applyAlignment="1" applyProtection="1">
      <alignment horizontal="center" shrinkToFit="1"/>
      <protection hidden="1"/>
    </xf>
    <xf numFmtId="2" fontId="19" fillId="26" borderId="83" xfId="0" applyNumberFormat="1" applyFont="1" applyFill="1" applyBorder="1" applyAlignment="1" applyProtection="1">
      <alignment horizontal="center" vertical="center" shrinkToFit="1"/>
      <protection hidden="1"/>
    </xf>
    <xf numFmtId="0" fontId="19" fillId="26" borderId="2" xfId="0" applyFont="1" applyFill="1" applyBorder="1" applyAlignment="1" applyProtection="1">
      <alignment horizontal="center" vertical="center" shrinkToFit="1"/>
      <protection hidden="1"/>
    </xf>
    <xf numFmtId="0" fontId="19" fillId="26" borderId="3" xfId="0" applyFont="1" applyFill="1" applyBorder="1" applyAlignment="1" applyProtection="1">
      <alignment horizontal="center" vertical="center" shrinkToFit="1"/>
      <protection hidden="1"/>
    </xf>
    <xf numFmtId="0" fontId="19" fillId="5" borderId="1" xfId="0" applyFont="1" applyFill="1" applyBorder="1" applyAlignment="1" applyProtection="1">
      <alignment horizontal="center" vertical="center" shrinkToFit="1"/>
      <protection hidden="1"/>
    </xf>
    <xf numFmtId="0" fontId="19" fillId="5" borderId="2" xfId="0" applyFont="1" applyFill="1" applyBorder="1" applyAlignment="1" applyProtection="1">
      <alignment horizontal="center" vertical="center" shrinkToFit="1"/>
      <protection hidden="1"/>
    </xf>
    <xf numFmtId="0" fontId="19" fillId="5" borderId="30" xfId="0" applyFont="1" applyFill="1" applyBorder="1" applyAlignment="1" applyProtection="1">
      <alignment horizontal="center" vertical="center" shrinkToFit="1"/>
      <protection hidden="1"/>
    </xf>
    <xf numFmtId="0" fontId="71" fillId="5" borderId="46" xfId="1" applyFont="1" applyFill="1" applyBorder="1" applyAlignment="1" applyProtection="1">
      <alignment horizontal="center" vertical="center" shrinkToFit="1"/>
      <protection hidden="1"/>
    </xf>
    <xf numFmtId="0" fontId="71" fillId="5" borderId="32" xfId="1" applyFont="1" applyFill="1" applyBorder="1" applyAlignment="1" applyProtection="1">
      <alignment horizontal="center" vertical="center" shrinkToFit="1"/>
      <protection hidden="1"/>
    </xf>
    <xf numFmtId="0" fontId="71" fillId="5" borderId="33" xfId="1" applyFont="1" applyFill="1" applyBorder="1" applyAlignment="1" applyProtection="1">
      <alignment horizontal="center" vertical="center" shrinkToFit="1"/>
      <protection hidden="1"/>
    </xf>
    <xf numFmtId="0" fontId="54" fillId="8" borderId="24" xfId="1" applyFont="1" applyFill="1" applyBorder="1" applyAlignment="1" applyProtection="1">
      <alignment horizontal="center" vertical="center" shrinkToFit="1"/>
      <protection hidden="1"/>
    </xf>
    <xf numFmtId="0" fontId="54" fillId="8" borderId="22" xfId="1" applyFont="1" applyFill="1" applyBorder="1" applyAlignment="1" applyProtection="1">
      <alignment horizontal="center" vertical="center" shrinkToFit="1"/>
      <protection hidden="1"/>
    </xf>
    <xf numFmtId="0" fontId="43" fillId="8" borderId="16" xfId="0" applyFont="1" applyFill="1" applyBorder="1" applyAlignment="1" applyProtection="1">
      <alignment horizontal="center" vertical="center" shrinkToFit="1"/>
      <protection hidden="1"/>
    </xf>
    <xf numFmtId="3" fontId="43" fillId="2" borderId="16" xfId="0" applyNumberFormat="1" applyFont="1" applyFill="1" applyBorder="1" applyAlignment="1" applyProtection="1">
      <alignment horizontal="center" vertical="center" shrinkToFit="1"/>
      <protection hidden="1"/>
    </xf>
    <xf numFmtId="2" fontId="43" fillId="2" borderId="16" xfId="0" applyNumberFormat="1" applyFont="1" applyFill="1" applyBorder="1" applyAlignment="1" applyProtection="1">
      <alignment horizontal="center" vertical="center" shrinkToFit="1"/>
      <protection hidden="1"/>
    </xf>
    <xf numFmtId="0" fontId="54" fillId="2" borderId="16" xfId="1" applyFont="1" applyFill="1" applyBorder="1" applyAlignment="1" applyProtection="1">
      <alignment horizontal="center" vertical="center" shrinkToFit="1"/>
      <protection hidden="1"/>
    </xf>
    <xf numFmtId="0" fontId="31" fillId="2" borderId="16" xfId="0" applyFont="1" applyFill="1" applyBorder="1" applyAlignment="1" applyProtection="1">
      <alignment horizontal="center" vertical="center" shrinkToFit="1"/>
      <protection hidden="1"/>
    </xf>
    <xf numFmtId="0" fontId="25" fillId="2" borderId="16" xfId="0" applyFont="1" applyFill="1" applyBorder="1" applyAlignment="1" applyProtection="1">
      <alignment horizontal="center" vertical="center" shrinkToFit="1"/>
      <protection hidden="1"/>
    </xf>
    <xf numFmtId="0" fontId="43" fillId="2" borderId="16" xfId="0" applyFont="1" applyFill="1" applyBorder="1" applyAlignment="1" applyProtection="1">
      <alignment horizontal="center" vertical="center" shrinkToFit="1"/>
      <protection hidden="1"/>
    </xf>
    <xf numFmtId="0" fontId="25" fillId="10" borderId="16" xfId="0" applyFont="1" applyFill="1" applyBorder="1" applyAlignment="1" applyProtection="1">
      <alignment horizontal="center" vertical="center" shrinkToFit="1"/>
      <protection hidden="1"/>
    </xf>
    <xf numFmtId="0" fontId="49" fillId="17" borderId="24" xfId="0" applyFont="1" applyFill="1" applyBorder="1" applyAlignment="1" applyProtection="1">
      <alignment horizontal="center" vertical="center" shrinkToFit="1"/>
      <protection hidden="1"/>
    </xf>
    <xf numFmtId="0" fontId="49" fillId="17" borderId="22" xfId="0" applyFont="1" applyFill="1" applyBorder="1" applyAlignment="1" applyProtection="1">
      <alignment horizontal="center" vertical="center" shrinkToFit="1"/>
      <protection hidden="1"/>
    </xf>
    <xf numFmtId="0" fontId="49" fillId="17" borderId="25" xfId="0" applyFont="1" applyFill="1" applyBorder="1" applyAlignment="1" applyProtection="1">
      <alignment horizontal="center" vertical="center" shrinkToFit="1"/>
      <protection hidden="1"/>
    </xf>
    <xf numFmtId="0" fontId="4" fillId="18" borderId="16" xfId="0" applyFont="1" applyFill="1" applyBorder="1" applyAlignment="1">
      <alignment horizontal="center" vertical="center"/>
    </xf>
    <xf numFmtId="0" fontId="109" fillId="5" borderId="0" xfId="0" applyFont="1" applyFill="1" applyBorder="1" applyAlignment="1" applyProtection="1">
      <alignment horizontal="right" shrinkToFit="1"/>
      <protection hidden="1"/>
    </xf>
    <xf numFmtId="0" fontId="45" fillId="5" borderId="0" xfId="1" applyFont="1" applyFill="1" applyAlignment="1" applyProtection="1"/>
    <xf numFmtId="0" fontId="44" fillId="5" borderId="0" xfId="0" applyFont="1" applyFill="1" applyAlignment="1">
      <alignment horizontal="center"/>
    </xf>
    <xf numFmtId="0" fontId="62" fillId="8" borderId="24" xfId="0" applyFont="1" applyFill="1" applyBorder="1" applyAlignment="1">
      <alignment horizontal="right"/>
    </xf>
    <xf numFmtId="0" fontId="62" fillId="8" borderId="22" xfId="0" applyFont="1" applyFill="1" applyBorder="1" applyAlignment="1">
      <alignment horizontal="right"/>
    </xf>
    <xf numFmtId="0" fontId="62" fillId="8" borderId="25" xfId="0" applyFont="1" applyFill="1" applyBorder="1" applyAlignment="1">
      <alignment horizontal="right"/>
    </xf>
    <xf numFmtId="0" fontId="5" fillId="5" borderId="0" xfId="0" applyFont="1" applyFill="1" applyAlignment="1">
      <alignment horizontal="center"/>
    </xf>
    <xf numFmtId="0" fontId="44" fillId="5" borderId="0" xfId="0" applyFont="1" applyFill="1" applyAlignment="1">
      <alignment horizontal="left"/>
    </xf>
    <xf numFmtId="0" fontId="98" fillId="5" borderId="0" xfId="0" applyFont="1" applyFill="1" applyAlignment="1">
      <alignment horizontal="left"/>
    </xf>
    <xf numFmtId="0" fontId="37" fillId="21" borderId="24" xfId="0" applyFont="1" applyFill="1" applyBorder="1" applyAlignment="1">
      <alignment horizontal="center" vertical="center" wrapText="1"/>
    </xf>
    <xf numFmtId="0" fontId="37" fillId="21" borderId="22" xfId="0" applyFont="1" applyFill="1" applyBorder="1" applyAlignment="1">
      <alignment horizontal="center" vertical="center" wrapText="1"/>
    </xf>
    <xf numFmtId="0" fontId="37" fillId="21" borderId="25" xfId="0" applyFont="1" applyFill="1" applyBorder="1" applyAlignment="1">
      <alignment horizontal="center" vertical="center" wrapText="1"/>
    </xf>
    <xf numFmtId="0" fontId="66" fillId="18" borderId="24" xfId="0" applyFont="1" applyFill="1" applyBorder="1" applyAlignment="1">
      <alignment horizontal="center" vertical="center" wrapText="1"/>
    </xf>
    <xf numFmtId="0" fontId="66" fillId="18" borderId="22" xfId="0" applyFont="1" applyFill="1" applyBorder="1" applyAlignment="1">
      <alignment horizontal="center" vertical="center" wrapText="1"/>
    </xf>
    <xf numFmtId="0" fontId="66" fillId="18" borderId="25" xfId="0" applyFont="1" applyFill="1" applyBorder="1" applyAlignment="1">
      <alignment horizontal="center" vertical="center" wrapText="1"/>
    </xf>
    <xf numFmtId="0" fontId="35" fillId="18" borderId="1" xfId="0" applyFont="1" applyFill="1" applyBorder="1" applyAlignment="1">
      <alignment horizontal="center" vertical="center"/>
    </xf>
    <xf numFmtId="0" fontId="35" fillId="18" borderId="2" xfId="0" applyFont="1" applyFill="1" applyBorder="1" applyAlignment="1">
      <alignment horizontal="center" vertical="center"/>
    </xf>
    <xf numFmtId="0" fontId="35" fillId="18" borderId="3" xfId="0" applyFont="1" applyFill="1" applyBorder="1" applyAlignment="1">
      <alignment horizontal="center" vertical="center"/>
    </xf>
    <xf numFmtId="0" fontId="98" fillId="16" borderId="22" xfId="0" applyFont="1" applyFill="1" applyBorder="1" applyAlignment="1">
      <alignment horizontal="right" vertical="center" readingOrder="2"/>
    </xf>
    <xf numFmtId="0" fontId="98" fillId="16" borderId="25" xfId="0" applyFont="1" applyFill="1" applyBorder="1" applyAlignment="1">
      <alignment horizontal="right" vertical="center" readingOrder="2"/>
    </xf>
    <xf numFmtId="0" fontId="98" fillId="16" borderId="24" xfId="0" applyFont="1" applyFill="1" applyBorder="1" applyAlignment="1">
      <alignment horizontal="left" vertical="justify" readingOrder="2"/>
    </xf>
    <xf numFmtId="0" fontId="98" fillId="16" borderId="22" xfId="0" applyFont="1" applyFill="1" applyBorder="1" applyAlignment="1">
      <alignment horizontal="left" vertical="justify" readingOrder="2"/>
    </xf>
    <xf numFmtId="0" fontId="98" fillId="16" borderId="25" xfId="0" applyFont="1" applyFill="1" applyBorder="1" applyAlignment="1">
      <alignment horizontal="left" vertical="justify" readingOrder="2"/>
    </xf>
    <xf numFmtId="0" fontId="98" fillId="16" borderId="24" xfId="0" applyFont="1" applyFill="1" applyBorder="1" applyAlignment="1">
      <alignment horizontal="right" vertical="center" wrapText="1"/>
    </xf>
    <xf numFmtId="0" fontId="98" fillId="16" borderId="22" xfId="0" applyFont="1" applyFill="1" applyBorder="1" applyAlignment="1">
      <alignment horizontal="right" vertical="center" wrapText="1"/>
    </xf>
    <xf numFmtId="0" fontId="98" fillId="16" borderId="25" xfId="0" applyFont="1" applyFill="1" applyBorder="1" applyAlignment="1">
      <alignment horizontal="right" vertical="center" wrapText="1"/>
    </xf>
    <xf numFmtId="0" fontId="98" fillId="18" borderId="24" xfId="0" applyFont="1" applyFill="1" applyBorder="1" applyAlignment="1">
      <alignment horizontal="right" vertical="center" wrapText="1" readingOrder="2"/>
    </xf>
    <xf numFmtId="0" fontId="98" fillId="18" borderId="22" xfId="0" applyFont="1" applyFill="1" applyBorder="1" applyAlignment="1">
      <alignment horizontal="right" vertical="center" readingOrder="2"/>
    </xf>
    <xf numFmtId="0" fontId="98" fillId="18" borderId="25" xfId="0" applyFont="1" applyFill="1" applyBorder="1" applyAlignment="1">
      <alignment horizontal="right" vertical="center" readingOrder="2"/>
    </xf>
    <xf numFmtId="0" fontId="66" fillId="18" borderId="71" xfId="0" applyFont="1" applyFill="1" applyBorder="1" applyAlignment="1">
      <alignment horizontal="center" vertical="center" wrapText="1"/>
    </xf>
    <xf numFmtId="0" fontId="66" fillId="18" borderId="87" xfId="0" applyFont="1" applyFill="1" applyBorder="1" applyAlignment="1">
      <alignment horizontal="center" vertical="center" wrapText="1"/>
    </xf>
    <xf numFmtId="0" fontId="66" fillId="18" borderId="88" xfId="0" applyFont="1" applyFill="1" applyBorder="1" applyAlignment="1">
      <alignment horizontal="center" vertical="center" wrapText="1"/>
    </xf>
    <xf numFmtId="0" fontId="66" fillId="20" borderId="48" xfId="0" applyFont="1" applyFill="1" applyBorder="1" applyAlignment="1">
      <alignment horizontal="center" vertical="center" wrapText="1"/>
    </xf>
    <xf numFmtId="0" fontId="66" fillId="20" borderId="28" xfId="0" applyFont="1" applyFill="1" applyBorder="1" applyAlignment="1">
      <alignment horizontal="center" vertical="center" wrapText="1"/>
    </xf>
    <xf numFmtId="0" fontId="66" fillId="20" borderId="49" xfId="0" applyFont="1" applyFill="1" applyBorder="1" applyAlignment="1">
      <alignment horizontal="center" vertical="center" wrapText="1"/>
    </xf>
    <xf numFmtId="0" fontId="66" fillId="20" borderId="24" xfId="0" applyFont="1" applyFill="1" applyBorder="1" applyAlignment="1">
      <alignment horizontal="center" vertical="center" wrapText="1"/>
    </xf>
    <xf numFmtId="0" fontId="66" fillId="20" borderId="22" xfId="0" applyFont="1" applyFill="1" applyBorder="1" applyAlignment="1">
      <alignment horizontal="center" vertical="center" wrapText="1"/>
    </xf>
    <xf numFmtId="0" fontId="66" fillId="20" borderId="25" xfId="0" applyFont="1" applyFill="1" applyBorder="1" applyAlignment="1">
      <alignment horizontal="center" vertical="center" wrapText="1"/>
    </xf>
    <xf numFmtId="2" fontId="63" fillId="28" borderId="16" xfId="2" applyNumberFormat="1" applyFont="1" applyFill="1" applyBorder="1" applyAlignment="1">
      <alignment horizontal="center" vertical="center" wrapText="1"/>
    </xf>
    <xf numFmtId="0" fontId="63" fillId="14" borderId="16" xfId="0" applyFont="1" applyFill="1" applyBorder="1" applyAlignment="1">
      <alignment horizontal="center" vertical="center" wrapText="1"/>
    </xf>
    <xf numFmtId="0" fontId="63" fillId="14" borderId="0" xfId="0" applyFont="1" applyFill="1" applyAlignment="1">
      <alignment horizontal="center"/>
    </xf>
    <xf numFmtId="0" fontId="63" fillId="18" borderId="24" xfId="0" applyFont="1" applyFill="1" applyBorder="1" applyAlignment="1">
      <alignment horizontal="center" vertical="top" wrapText="1"/>
    </xf>
    <xf numFmtId="0" fontId="63" fillId="18" borderId="22" xfId="0" applyFont="1" applyFill="1" applyBorder="1" applyAlignment="1">
      <alignment horizontal="center" vertical="top" wrapText="1"/>
    </xf>
    <xf numFmtId="0" fontId="63" fillId="18" borderId="25" xfId="0" applyFont="1" applyFill="1" applyBorder="1" applyAlignment="1">
      <alignment horizontal="center" vertical="top" wrapText="1"/>
    </xf>
    <xf numFmtId="0" fontId="69" fillId="18" borderId="65" xfId="0" applyFont="1" applyFill="1" applyBorder="1" applyAlignment="1">
      <alignment horizontal="center" vertical="center" wrapText="1"/>
    </xf>
    <xf numFmtId="0" fontId="69" fillId="18" borderId="66" xfId="0" applyFont="1" applyFill="1" applyBorder="1" applyAlignment="1">
      <alignment horizontal="center" vertical="center" wrapText="1"/>
    </xf>
    <xf numFmtId="0" fontId="69" fillId="18" borderId="64" xfId="0" applyFont="1" applyFill="1" applyBorder="1" applyAlignment="1">
      <alignment horizontal="center" vertical="center" wrapText="1"/>
    </xf>
    <xf numFmtId="0" fontId="10" fillId="14" borderId="24" xfId="0" applyFont="1" applyFill="1" applyBorder="1" applyAlignment="1">
      <alignment horizontal="center" wrapText="1"/>
    </xf>
    <xf numFmtId="0" fontId="10" fillId="14" borderId="22" xfId="0" applyFont="1" applyFill="1" applyBorder="1" applyAlignment="1">
      <alignment horizontal="center" wrapText="1"/>
    </xf>
    <xf numFmtId="0" fontId="10" fillId="14" borderId="25" xfId="0" applyFont="1" applyFill="1" applyBorder="1" applyAlignment="1">
      <alignment horizontal="center" wrapText="1"/>
    </xf>
    <xf numFmtId="0" fontId="63" fillId="18" borderId="16" xfId="0" applyFont="1" applyFill="1" applyBorder="1" applyAlignment="1">
      <alignment horizontal="center" wrapText="1"/>
    </xf>
    <xf numFmtId="9" fontId="63" fillId="14" borderId="16" xfId="2" applyFont="1" applyFill="1" applyBorder="1" applyAlignment="1">
      <alignment horizontal="center" vertical="center" wrapText="1"/>
    </xf>
    <xf numFmtId="0" fontId="37" fillId="14" borderId="0" xfId="0" applyFont="1" applyFill="1" applyAlignment="1">
      <alignment horizontal="left"/>
    </xf>
    <xf numFmtId="0" fontId="37" fillId="14" borderId="29" xfId="0" applyFont="1" applyFill="1" applyBorder="1" applyAlignment="1">
      <alignment horizontal="left"/>
    </xf>
    <xf numFmtId="0" fontId="63" fillId="0" borderId="16" xfId="0" applyFont="1" applyFill="1" applyBorder="1" applyAlignment="1">
      <alignment horizontal="center"/>
    </xf>
    <xf numFmtId="0" fontId="0" fillId="0" borderId="16" xfId="0" applyBorder="1" applyAlignment="1">
      <alignment horizontal="center"/>
    </xf>
    <xf numFmtId="0" fontId="25" fillId="18" borderId="1" xfId="0" applyFont="1" applyFill="1" applyBorder="1" applyAlignment="1">
      <alignment horizontal="center" vertical="center"/>
    </xf>
    <xf numFmtId="0" fontId="25" fillId="18" borderId="2" xfId="0" applyFont="1" applyFill="1" applyBorder="1" applyAlignment="1">
      <alignment horizontal="center" vertical="center"/>
    </xf>
    <xf numFmtId="0" fontId="70" fillId="14" borderId="0" xfId="0" applyFont="1" applyFill="1" applyBorder="1" applyAlignment="1">
      <alignment horizontal="center"/>
    </xf>
    <xf numFmtId="0" fontId="37" fillId="16" borderId="89" xfId="0" applyFont="1" applyFill="1" applyBorder="1" applyAlignment="1">
      <alignment horizontal="center" vertical="center" wrapText="1"/>
    </xf>
    <xf numFmtId="0" fontId="37" fillId="16" borderId="38" xfId="0" applyFont="1" applyFill="1" applyBorder="1" applyAlignment="1">
      <alignment horizontal="right" vertical="center" wrapText="1"/>
    </xf>
    <xf numFmtId="0" fontId="37" fillId="16" borderId="38" xfId="0" applyFont="1" applyFill="1" applyBorder="1" applyAlignment="1">
      <alignment horizontal="right" vertical="center"/>
    </xf>
    <xf numFmtId="0" fontId="37" fillId="16" borderId="47" xfId="0" applyFont="1" applyFill="1" applyBorder="1" applyAlignment="1">
      <alignment horizontal="right" vertical="center"/>
    </xf>
    <xf numFmtId="0" fontId="37" fillId="14" borderId="0" xfId="0" applyFont="1" applyFill="1" applyAlignment="1">
      <alignment horizontal="center" vertical="justify"/>
    </xf>
    <xf numFmtId="0" fontId="37" fillId="14" borderId="0" xfId="0" applyFont="1" applyFill="1" applyAlignment="1">
      <alignment horizontal="right" vertical="justify" indent="11"/>
    </xf>
    <xf numFmtId="0" fontId="0" fillId="14" borderId="0" xfId="0" applyFill="1" applyAlignment="1">
      <alignment horizontal="center"/>
    </xf>
    <xf numFmtId="0" fontId="70" fillId="14" borderId="10" xfId="0" applyFont="1" applyFill="1" applyBorder="1" applyAlignment="1">
      <alignment horizontal="center"/>
    </xf>
    <xf numFmtId="0" fontId="10" fillId="3" borderId="1" xfId="0" applyFont="1" applyFill="1" applyBorder="1" applyAlignment="1">
      <alignment horizontal="center" wrapText="1" readingOrder="2"/>
    </xf>
    <xf numFmtId="0" fontId="10" fillId="3" borderId="2" xfId="0" applyFont="1" applyFill="1" applyBorder="1" applyAlignment="1">
      <alignment horizontal="center" wrapText="1" readingOrder="2"/>
    </xf>
    <xf numFmtId="0" fontId="10" fillId="3" borderId="3" xfId="0" applyFont="1" applyFill="1" applyBorder="1" applyAlignment="1">
      <alignment horizontal="center" wrapText="1" readingOrder="2"/>
    </xf>
    <xf numFmtId="0" fontId="10" fillId="3" borderId="1" xfId="0" applyFont="1" applyFill="1" applyBorder="1" applyAlignment="1">
      <alignment horizontal="center" vertical="center" wrapText="1" readingOrder="2"/>
    </xf>
    <xf numFmtId="0" fontId="0" fillId="3" borderId="3" xfId="0" applyFill="1" applyBorder="1" applyAlignment="1">
      <alignment vertical="center"/>
    </xf>
    <xf numFmtId="0" fontId="119" fillId="14" borderId="24" xfId="0" applyFont="1" applyFill="1" applyBorder="1" applyAlignment="1">
      <alignment horizontal="center" vertical="center"/>
    </xf>
    <xf numFmtId="0" fontId="119" fillId="14" borderId="22" xfId="0" applyFont="1" applyFill="1" applyBorder="1" applyAlignment="1">
      <alignment horizontal="center" vertical="center"/>
    </xf>
    <xf numFmtId="0" fontId="119" fillId="14" borderId="25" xfId="0" applyFont="1" applyFill="1" applyBorder="1" applyAlignment="1">
      <alignment horizontal="center" vertical="center"/>
    </xf>
  </cellXfs>
  <cellStyles count="4">
    <cellStyle name="Hyperlink" xfId="1" builtinId="8"/>
    <cellStyle name="Normal" xfId="0" builtinId="0"/>
    <cellStyle name="Normal 2" xfId="3"/>
    <cellStyle name="Percent" xfId="2" builtinId="5"/>
  </cellStyles>
  <dxfs count="0"/>
  <tableStyles count="0" defaultTableStyle="TableStyleMedium9" defaultPivotStyle="PivotStyleLight16"/>
  <colors>
    <mruColors>
      <color rgb="FFFFFFCC"/>
      <color rgb="FF54C539"/>
      <color rgb="FFE6E5B9"/>
      <color rgb="FF2C10F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0</xdr:row>
          <xdr:rowOff>695325</xdr:rowOff>
        </xdr:from>
        <xdr:to>
          <xdr:col>2</xdr:col>
          <xdr:colOff>523875</xdr:colOff>
          <xdr:row>0</xdr:row>
          <xdr:rowOff>1476375</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0</xdr:row>
          <xdr:rowOff>666750</xdr:rowOff>
        </xdr:from>
        <xdr:to>
          <xdr:col>4</xdr:col>
          <xdr:colOff>114300</xdr:colOff>
          <xdr:row>0</xdr:row>
          <xdr:rowOff>1447800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0</xdr:row>
          <xdr:rowOff>609600</xdr:rowOff>
        </xdr:from>
        <xdr:to>
          <xdr:col>6</xdr:col>
          <xdr:colOff>409575</xdr:colOff>
          <xdr:row>0</xdr:row>
          <xdr:rowOff>1390650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0</xdr:row>
          <xdr:rowOff>504825</xdr:rowOff>
        </xdr:from>
        <xdr:to>
          <xdr:col>4</xdr:col>
          <xdr:colOff>0</xdr:colOff>
          <xdr:row>0</xdr:row>
          <xdr:rowOff>1285875</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0</xdr:row>
          <xdr:rowOff>657225</xdr:rowOff>
        </xdr:from>
        <xdr:to>
          <xdr:col>2</xdr:col>
          <xdr:colOff>647700</xdr:colOff>
          <xdr:row>0</xdr:row>
          <xdr:rowOff>1438275</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0</xdr:row>
          <xdr:rowOff>638175</xdr:rowOff>
        </xdr:from>
        <xdr:to>
          <xdr:col>2</xdr:col>
          <xdr:colOff>647700</xdr:colOff>
          <xdr:row>0</xdr:row>
          <xdr:rowOff>1419225</xdr:rowOff>
        </xdr:to>
        <xdr:sp macro="" textlink="">
          <xdr:nvSpPr>
            <xdr:cNvPr id="6146" name="Object 2" hidden="1">
              <a:extLst>
                <a:ext uri="{63B3BB69-23CF-44E3-9099-C40C66FF867C}">
                  <a14:compatExt spid="_x0000_s614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0</xdr:row>
          <xdr:rowOff>685800</xdr:rowOff>
        </xdr:from>
        <xdr:to>
          <xdr:col>4</xdr:col>
          <xdr:colOff>228600</xdr:colOff>
          <xdr:row>0</xdr:row>
          <xdr:rowOff>1466850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830133.SABARPCO/Desktop/Pre-Qualification%20+%20Well%20Test%20&amp;%201Production%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ompany info"/>
      <sheetName val="experience"/>
      <sheetName val="financial"/>
      <sheetName val="equipment"/>
      <sheetName val="planning &amp; HSE"/>
    </sheetNames>
    <sheetDataSet>
      <sheetData sheetId="0">
        <row r="7">
          <cell r="B7" t="str">
            <v>OEID-UPSTREAM-008</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ELP\&#1585;&#1575;&#1607;&#1606;&#1605;&#1575;.doc"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8" Type="http://schemas.openxmlformats.org/officeDocument/2006/relationships/hyperlink" Target="../AppData/Local/Temp/Pre%20qualification/prequalification-891%20-%20FA/financial/insurance/insurance%2028" TargetMode="External"/><Relationship Id="rId13" Type="http://schemas.openxmlformats.org/officeDocument/2006/relationships/hyperlink" Target="financial\Credit%20Letter" TargetMode="External"/><Relationship Id="rId18" Type="http://schemas.openxmlformats.org/officeDocument/2006/relationships/image" Target="../media/image1.emf"/><Relationship Id="rId3" Type="http://schemas.openxmlformats.org/officeDocument/2006/relationships/hyperlink" Target="../AppData/Local/Temp/Pre%20qualification/prequalification-891%20-%20FA/financial/insurance/insurance%2029" TargetMode="External"/><Relationship Id="rId7" Type="http://schemas.openxmlformats.org/officeDocument/2006/relationships/hyperlink" Target="../AppData/Local/Temp/Pre%20qualification/prequalification-891%20-%20FA/financial/insurance/insurance%2026" TargetMode="External"/><Relationship Id="rId12" Type="http://schemas.openxmlformats.org/officeDocument/2006/relationships/hyperlink" Target="financial\Assets" TargetMode="External"/><Relationship Id="rId17" Type="http://schemas.openxmlformats.org/officeDocument/2006/relationships/oleObject" Target="../embeddings/oleObject4.bin"/><Relationship Id="rId2" Type="http://schemas.openxmlformats.org/officeDocument/2006/relationships/hyperlink" Target="../AppData/Local/Temp/Pre%20qualification/prequalification-891%20-%20FA/financial/insurance/insurance%2027" TargetMode="External"/><Relationship Id="rId16" Type="http://schemas.openxmlformats.org/officeDocument/2006/relationships/vmlDrawing" Target="../drawings/vmlDrawing4.vml"/><Relationship Id="rId1" Type="http://schemas.openxmlformats.org/officeDocument/2006/relationships/hyperlink" Target="../AppData/Local/Temp/Pre%20qualification/prequalification-891%20-%20FA/financial/insurance/insurance%2025" TargetMode="External"/><Relationship Id="rId6" Type="http://schemas.openxmlformats.org/officeDocument/2006/relationships/hyperlink" Target="../AppData/Local/Temp/Pre%20qualification/prequalification-891%20-%20FA/financial/insurance/insurance%2035" TargetMode="External"/><Relationship Id="rId11" Type="http://schemas.openxmlformats.org/officeDocument/2006/relationships/hyperlink" Target="../AppData/Local/Temp/Pre%20qualification/prequalification-891%20-%20FA/financial/insurance/insurance%2034" TargetMode="External"/><Relationship Id="rId5" Type="http://schemas.openxmlformats.org/officeDocument/2006/relationships/hyperlink" Target="../AppData/Local/Temp/Pre%20qualification/prequalification-891%20-%20FA/financial/insurance/insurance%2033" TargetMode="External"/><Relationship Id="rId15" Type="http://schemas.openxmlformats.org/officeDocument/2006/relationships/drawing" Target="../drawings/drawing4.xml"/><Relationship Id="rId10" Type="http://schemas.openxmlformats.org/officeDocument/2006/relationships/hyperlink" Target="../AppData/Local/Temp/Pre%20qualification/prequalification-891%20-%20FA/financial/insurance/insurance%2032" TargetMode="External"/><Relationship Id="rId4" Type="http://schemas.openxmlformats.org/officeDocument/2006/relationships/hyperlink" Target="../AppData/Local/Temp/Pre%20qualification/prequalification-891%20-%20FA/financial/insurance/insurance%2031" TargetMode="External"/><Relationship Id="rId9" Type="http://schemas.openxmlformats.org/officeDocument/2006/relationships/hyperlink" Target="../AppData/Local/Temp/Pre%20qualification/prequalification-891%20-%20FA/financial/insurance/insurance%2030" TargetMode="External"/><Relationship Id="rId1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oleObject" Target="../embeddings/oleObject6.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planning\HSE\HSE%20Exp" TargetMode="External"/><Relationship Id="rId7" Type="http://schemas.openxmlformats.org/officeDocument/2006/relationships/oleObject" Target="../embeddings/oleObject7.bin"/><Relationship Id="rId2" Type="http://schemas.openxmlformats.org/officeDocument/2006/relationships/hyperlink" Target="planning\HSE\IMS" TargetMode="External"/><Relationship Id="rId1" Type="http://schemas.openxmlformats.org/officeDocument/2006/relationships/hyperlink" Target="planning\HSE\HSE%20performance" TargetMode="External"/><Relationship Id="rId6" Type="http://schemas.openxmlformats.org/officeDocument/2006/relationships/vmlDrawing" Target="../drawings/vmlDrawing6.vml"/><Relationship Id="rId5" Type="http://schemas.openxmlformats.org/officeDocument/2006/relationships/drawing" Target="../drawings/drawing6.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
  <sheetViews>
    <sheetView rightToLeft="1" topLeftCell="A10" zoomScale="75" zoomScaleNormal="75" workbookViewId="0">
      <selection activeCell="G12" sqref="G12"/>
    </sheetView>
  </sheetViews>
  <sheetFormatPr defaultRowHeight="15"/>
  <cols>
    <col min="1" max="1" width="4.28515625" style="1" customWidth="1"/>
    <col min="2" max="2" width="6.140625" style="1" customWidth="1"/>
    <col min="3" max="3" width="24.140625" style="1" customWidth="1"/>
    <col min="4" max="4" width="13.85546875" style="1" customWidth="1"/>
    <col min="5" max="5" width="13.140625" style="1" customWidth="1"/>
    <col min="6" max="6" width="25.28515625" style="1" customWidth="1"/>
    <col min="7" max="7" width="78.28515625" style="1" customWidth="1"/>
    <col min="8" max="8" width="9.85546875" style="1" customWidth="1"/>
    <col min="9" max="257" width="9" style="1"/>
    <col min="258" max="258" width="5" style="1" bestFit="1" customWidth="1"/>
    <col min="259" max="259" width="31.85546875" style="1" customWidth="1"/>
    <col min="260" max="260" width="12.28515625" style="1" customWidth="1"/>
    <col min="261" max="261" width="12.7109375" style="1" customWidth="1"/>
    <col min="262" max="262" width="23.28515625" style="1" customWidth="1"/>
    <col min="263" max="263" width="39.140625" style="1" customWidth="1"/>
    <col min="264" max="513" width="9" style="1"/>
    <col min="514" max="514" width="5" style="1" bestFit="1" customWidth="1"/>
    <col min="515" max="515" width="31.85546875" style="1" customWidth="1"/>
    <col min="516" max="516" width="12.28515625" style="1" customWidth="1"/>
    <col min="517" max="517" width="12.7109375" style="1" customWidth="1"/>
    <col min="518" max="518" width="23.28515625" style="1" customWidth="1"/>
    <col min="519" max="519" width="39.140625" style="1" customWidth="1"/>
    <col min="520" max="769" width="9" style="1"/>
    <col min="770" max="770" width="5" style="1" bestFit="1" customWidth="1"/>
    <col min="771" max="771" width="31.85546875" style="1" customWidth="1"/>
    <col min="772" max="772" width="12.28515625" style="1" customWidth="1"/>
    <col min="773" max="773" width="12.7109375" style="1" customWidth="1"/>
    <col min="774" max="774" width="23.28515625" style="1" customWidth="1"/>
    <col min="775" max="775" width="39.140625" style="1" customWidth="1"/>
    <col min="776" max="1025" width="9" style="1"/>
    <col min="1026" max="1026" width="5" style="1" bestFit="1" customWidth="1"/>
    <col min="1027" max="1027" width="31.85546875" style="1" customWidth="1"/>
    <col min="1028" max="1028" width="12.28515625" style="1" customWidth="1"/>
    <col min="1029" max="1029" width="12.7109375" style="1" customWidth="1"/>
    <col min="1030" max="1030" width="23.28515625" style="1" customWidth="1"/>
    <col min="1031" max="1031" width="39.140625" style="1" customWidth="1"/>
    <col min="1032" max="1281" width="9" style="1"/>
    <col min="1282" max="1282" width="5" style="1" bestFit="1" customWidth="1"/>
    <col min="1283" max="1283" width="31.85546875" style="1" customWidth="1"/>
    <col min="1284" max="1284" width="12.28515625" style="1" customWidth="1"/>
    <col min="1285" max="1285" width="12.7109375" style="1" customWidth="1"/>
    <col min="1286" max="1286" width="23.28515625" style="1" customWidth="1"/>
    <col min="1287" max="1287" width="39.140625" style="1" customWidth="1"/>
    <col min="1288" max="1537" width="9" style="1"/>
    <col min="1538" max="1538" width="5" style="1" bestFit="1" customWidth="1"/>
    <col min="1539" max="1539" width="31.85546875" style="1" customWidth="1"/>
    <col min="1540" max="1540" width="12.28515625" style="1" customWidth="1"/>
    <col min="1541" max="1541" width="12.7109375" style="1" customWidth="1"/>
    <col min="1542" max="1542" width="23.28515625" style="1" customWidth="1"/>
    <col min="1543" max="1543" width="39.140625" style="1" customWidth="1"/>
    <col min="1544" max="1793" width="9" style="1"/>
    <col min="1794" max="1794" width="5" style="1" bestFit="1" customWidth="1"/>
    <col min="1795" max="1795" width="31.85546875" style="1" customWidth="1"/>
    <col min="1796" max="1796" width="12.28515625" style="1" customWidth="1"/>
    <col min="1797" max="1797" width="12.7109375" style="1" customWidth="1"/>
    <col min="1798" max="1798" width="23.28515625" style="1" customWidth="1"/>
    <col min="1799" max="1799" width="39.140625" style="1" customWidth="1"/>
    <col min="1800" max="2049" width="9" style="1"/>
    <col min="2050" max="2050" width="5" style="1" bestFit="1" customWidth="1"/>
    <col min="2051" max="2051" width="31.85546875" style="1" customWidth="1"/>
    <col min="2052" max="2052" width="12.28515625" style="1" customWidth="1"/>
    <col min="2053" max="2053" width="12.7109375" style="1" customWidth="1"/>
    <col min="2054" max="2054" width="23.28515625" style="1" customWidth="1"/>
    <col min="2055" max="2055" width="39.140625" style="1" customWidth="1"/>
    <col min="2056" max="2305" width="9" style="1"/>
    <col min="2306" max="2306" width="5" style="1" bestFit="1" customWidth="1"/>
    <col min="2307" max="2307" width="31.85546875" style="1" customWidth="1"/>
    <col min="2308" max="2308" width="12.28515625" style="1" customWidth="1"/>
    <col min="2309" max="2309" width="12.7109375" style="1" customWidth="1"/>
    <col min="2310" max="2310" width="23.28515625" style="1" customWidth="1"/>
    <col min="2311" max="2311" width="39.140625" style="1" customWidth="1"/>
    <col min="2312" max="2561" width="9" style="1"/>
    <col min="2562" max="2562" width="5" style="1" bestFit="1" customWidth="1"/>
    <col min="2563" max="2563" width="31.85546875" style="1" customWidth="1"/>
    <col min="2564" max="2564" width="12.28515625" style="1" customWidth="1"/>
    <col min="2565" max="2565" width="12.7109375" style="1" customWidth="1"/>
    <col min="2566" max="2566" width="23.28515625" style="1" customWidth="1"/>
    <col min="2567" max="2567" width="39.140625" style="1" customWidth="1"/>
    <col min="2568" max="2817" width="9" style="1"/>
    <col min="2818" max="2818" width="5" style="1" bestFit="1" customWidth="1"/>
    <col min="2819" max="2819" width="31.85546875" style="1" customWidth="1"/>
    <col min="2820" max="2820" width="12.28515625" style="1" customWidth="1"/>
    <col min="2821" max="2821" width="12.7109375" style="1" customWidth="1"/>
    <col min="2822" max="2822" width="23.28515625" style="1" customWidth="1"/>
    <col min="2823" max="2823" width="39.140625" style="1" customWidth="1"/>
    <col min="2824" max="3073" width="9" style="1"/>
    <col min="3074" max="3074" width="5" style="1" bestFit="1" customWidth="1"/>
    <col min="3075" max="3075" width="31.85546875" style="1" customWidth="1"/>
    <col min="3076" max="3076" width="12.28515625" style="1" customWidth="1"/>
    <col min="3077" max="3077" width="12.7109375" style="1" customWidth="1"/>
    <col min="3078" max="3078" width="23.28515625" style="1" customWidth="1"/>
    <col min="3079" max="3079" width="39.140625" style="1" customWidth="1"/>
    <col min="3080" max="3329" width="9" style="1"/>
    <col min="3330" max="3330" width="5" style="1" bestFit="1" customWidth="1"/>
    <col min="3331" max="3331" width="31.85546875" style="1" customWidth="1"/>
    <col min="3332" max="3332" width="12.28515625" style="1" customWidth="1"/>
    <col min="3333" max="3333" width="12.7109375" style="1" customWidth="1"/>
    <col min="3334" max="3334" width="23.28515625" style="1" customWidth="1"/>
    <col min="3335" max="3335" width="39.140625" style="1" customWidth="1"/>
    <col min="3336" max="3585" width="9" style="1"/>
    <col min="3586" max="3586" width="5" style="1" bestFit="1" customWidth="1"/>
    <col min="3587" max="3587" width="31.85546875" style="1" customWidth="1"/>
    <col min="3588" max="3588" width="12.28515625" style="1" customWidth="1"/>
    <col min="3589" max="3589" width="12.7109375" style="1" customWidth="1"/>
    <col min="3590" max="3590" width="23.28515625" style="1" customWidth="1"/>
    <col min="3591" max="3591" width="39.140625" style="1" customWidth="1"/>
    <col min="3592" max="3841" width="9" style="1"/>
    <col min="3842" max="3842" width="5" style="1" bestFit="1" customWidth="1"/>
    <col min="3843" max="3843" width="31.85546875" style="1" customWidth="1"/>
    <col min="3844" max="3844" width="12.28515625" style="1" customWidth="1"/>
    <col min="3845" max="3845" width="12.7109375" style="1" customWidth="1"/>
    <col min="3846" max="3846" width="23.28515625" style="1" customWidth="1"/>
    <col min="3847" max="3847" width="39.140625" style="1" customWidth="1"/>
    <col min="3848" max="4097" width="9" style="1"/>
    <col min="4098" max="4098" width="5" style="1" bestFit="1" customWidth="1"/>
    <col min="4099" max="4099" width="31.85546875" style="1" customWidth="1"/>
    <col min="4100" max="4100" width="12.28515625" style="1" customWidth="1"/>
    <col min="4101" max="4101" width="12.7109375" style="1" customWidth="1"/>
    <col min="4102" max="4102" width="23.28515625" style="1" customWidth="1"/>
    <col min="4103" max="4103" width="39.140625" style="1" customWidth="1"/>
    <col min="4104" max="4353" width="9" style="1"/>
    <col min="4354" max="4354" width="5" style="1" bestFit="1" customWidth="1"/>
    <col min="4355" max="4355" width="31.85546875" style="1" customWidth="1"/>
    <col min="4356" max="4356" width="12.28515625" style="1" customWidth="1"/>
    <col min="4357" max="4357" width="12.7109375" style="1" customWidth="1"/>
    <col min="4358" max="4358" width="23.28515625" style="1" customWidth="1"/>
    <col min="4359" max="4359" width="39.140625" style="1" customWidth="1"/>
    <col min="4360" max="4609" width="9" style="1"/>
    <col min="4610" max="4610" width="5" style="1" bestFit="1" customWidth="1"/>
    <col min="4611" max="4611" width="31.85546875" style="1" customWidth="1"/>
    <col min="4612" max="4612" width="12.28515625" style="1" customWidth="1"/>
    <col min="4613" max="4613" width="12.7109375" style="1" customWidth="1"/>
    <col min="4614" max="4614" width="23.28515625" style="1" customWidth="1"/>
    <col min="4615" max="4615" width="39.140625" style="1" customWidth="1"/>
    <col min="4616" max="4865" width="9" style="1"/>
    <col min="4866" max="4866" width="5" style="1" bestFit="1" customWidth="1"/>
    <col min="4867" max="4867" width="31.85546875" style="1" customWidth="1"/>
    <col min="4868" max="4868" width="12.28515625" style="1" customWidth="1"/>
    <col min="4869" max="4869" width="12.7109375" style="1" customWidth="1"/>
    <col min="4870" max="4870" width="23.28515625" style="1" customWidth="1"/>
    <col min="4871" max="4871" width="39.140625" style="1" customWidth="1"/>
    <col min="4872" max="5121" width="9" style="1"/>
    <col min="5122" max="5122" width="5" style="1" bestFit="1" customWidth="1"/>
    <col min="5123" max="5123" width="31.85546875" style="1" customWidth="1"/>
    <col min="5124" max="5124" width="12.28515625" style="1" customWidth="1"/>
    <col min="5125" max="5125" width="12.7109375" style="1" customWidth="1"/>
    <col min="5126" max="5126" width="23.28515625" style="1" customWidth="1"/>
    <col min="5127" max="5127" width="39.140625" style="1" customWidth="1"/>
    <col min="5128" max="5377" width="9" style="1"/>
    <col min="5378" max="5378" width="5" style="1" bestFit="1" customWidth="1"/>
    <col min="5379" max="5379" width="31.85546875" style="1" customWidth="1"/>
    <col min="5380" max="5380" width="12.28515625" style="1" customWidth="1"/>
    <col min="5381" max="5381" width="12.7109375" style="1" customWidth="1"/>
    <col min="5382" max="5382" width="23.28515625" style="1" customWidth="1"/>
    <col min="5383" max="5383" width="39.140625" style="1" customWidth="1"/>
    <col min="5384" max="5633" width="9" style="1"/>
    <col min="5634" max="5634" width="5" style="1" bestFit="1" customWidth="1"/>
    <col min="5635" max="5635" width="31.85546875" style="1" customWidth="1"/>
    <col min="5636" max="5636" width="12.28515625" style="1" customWidth="1"/>
    <col min="5637" max="5637" width="12.7109375" style="1" customWidth="1"/>
    <col min="5638" max="5638" width="23.28515625" style="1" customWidth="1"/>
    <col min="5639" max="5639" width="39.140625" style="1" customWidth="1"/>
    <col min="5640" max="5889" width="9" style="1"/>
    <col min="5890" max="5890" width="5" style="1" bestFit="1" customWidth="1"/>
    <col min="5891" max="5891" width="31.85546875" style="1" customWidth="1"/>
    <col min="5892" max="5892" width="12.28515625" style="1" customWidth="1"/>
    <col min="5893" max="5893" width="12.7109375" style="1" customWidth="1"/>
    <col min="5894" max="5894" width="23.28515625" style="1" customWidth="1"/>
    <col min="5895" max="5895" width="39.140625" style="1" customWidth="1"/>
    <col min="5896" max="6145" width="9" style="1"/>
    <col min="6146" max="6146" width="5" style="1" bestFit="1" customWidth="1"/>
    <col min="6147" max="6147" width="31.85546875" style="1" customWidth="1"/>
    <col min="6148" max="6148" width="12.28515625" style="1" customWidth="1"/>
    <col min="6149" max="6149" width="12.7109375" style="1" customWidth="1"/>
    <col min="6150" max="6150" width="23.28515625" style="1" customWidth="1"/>
    <col min="6151" max="6151" width="39.140625" style="1" customWidth="1"/>
    <col min="6152" max="6401" width="9" style="1"/>
    <col min="6402" max="6402" width="5" style="1" bestFit="1" customWidth="1"/>
    <col min="6403" max="6403" width="31.85546875" style="1" customWidth="1"/>
    <col min="6404" max="6404" width="12.28515625" style="1" customWidth="1"/>
    <col min="6405" max="6405" width="12.7109375" style="1" customWidth="1"/>
    <col min="6406" max="6406" width="23.28515625" style="1" customWidth="1"/>
    <col min="6407" max="6407" width="39.140625" style="1" customWidth="1"/>
    <col min="6408" max="6657" width="9" style="1"/>
    <col min="6658" max="6658" width="5" style="1" bestFit="1" customWidth="1"/>
    <col min="6659" max="6659" width="31.85546875" style="1" customWidth="1"/>
    <col min="6660" max="6660" width="12.28515625" style="1" customWidth="1"/>
    <col min="6661" max="6661" width="12.7109375" style="1" customWidth="1"/>
    <col min="6662" max="6662" width="23.28515625" style="1" customWidth="1"/>
    <col min="6663" max="6663" width="39.140625" style="1" customWidth="1"/>
    <col min="6664" max="6913" width="9" style="1"/>
    <col min="6914" max="6914" width="5" style="1" bestFit="1" customWidth="1"/>
    <col min="6915" max="6915" width="31.85546875" style="1" customWidth="1"/>
    <col min="6916" max="6916" width="12.28515625" style="1" customWidth="1"/>
    <col min="6917" max="6917" width="12.7109375" style="1" customWidth="1"/>
    <col min="6918" max="6918" width="23.28515625" style="1" customWidth="1"/>
    <col min="6919" max="6919" width="39.140625" style="1" customWidth="1"/>
    <col min="6920" max="7169" width="9" style="1"/>
    <col min="7170" max="7170" width="5" style="1" bestFit="1" customWidth="1"/>
    <col min="7171" max="7171" width="31.85546875" style="1" customWidth="1"/>
    <col min="7172" max="7172" width="12.28515625" style="1" customWidth="1"/>
    <col min="7173" max="7173" width="12.7109375" style="1" customWidth="1"/>
    <col min="7174" max="7174" width="23.28515625" style="1" customWidth="1"/>
    <col min="7175" max="7175" width="39.140625" style="1" customWidth="1"/>
    <col min="7176" max="7425" width="9" style="1"/>
    <col min="7426" max="7426" width="5" style="1" bestFit="1" customWidth="1"/>
    <col min="7427" max="7427" width="31.85546875" style="1" customWidth="1"/>
    <col min="7428" max="7428" width="12.28515625" style="1" customWidth="1"/>
    <col min="7429" max="7429" width="12.7109375" style="1" customWidth="1"/>
    <col min="7430" max="7430" width="23.28515625" style="1" customWidth="1"/>
    <col min="7431" max="7431" width="39.140625" style="1" customWidth="1"/>
    <col min="7432" max="7681" width="9" style="1"/>
    <col min="7682" max="7682" width="5" style="1" bestFit="1" customWidth="1"/>
    <col min="7683" max="7683" width="31.85546875" style="1" customWidth="1"/>
    <col min="7684" max="7684" width="12.28515625" style="1" customWidth="1"/>
    <col min="7685" max="7685" width="12.7109375" style="1" customWidth="1"/>
    <col min="7686" max="7686" width="23.28515625" style="1" customWidth="1"/>
    <col min="7687" max="7687" width="39.140625" style="1" customWidth="1"/>
    <col min="7688" max="7937" width="9" style="1"/>
    <col min="7938" max="7938" width="5" style="1" bestFit="1" customWidth="1"/>
    <col min="7939" max="7939" width="31.85546875" style="1" customWidth="1"/>
    <col min="7940" max="7940" width="12.28515625" style="1" customWidth="1"/>
    <col min="7941" max="7941" width="12.7109375" style="1" customWidth="1"/>
    <col min="7942" max="7942" width="23.28515625" style="1" customWidth="1"/>
    <col min="7943" max="7943" width="39.140625" style="1" customWidth="1"/>
    <col min="7944" max="8193" width="9" style="1"/>
    <col min="8194" max="8194" width="5" style="1" bestFit="1" customWidth="1"/>
    <col min="8195" max="8195" width="31.85546875" style="1" customWidth="1"/>
    <col min="8196" max="8196" width="12.28515625" style="1" customWidth="1"/>
    <col min="8197" max="8197" width="12.7109375" style="1" customWidth="1"/>
    <col min="8198" max="8198" width="23.28515625" style="1" customWidth="1"/>
    <col min="8199" max="8199" width="39.140625" style="1" customWidth="1"/>
    <col min="8200" max="8449" width="9" style="1"/>
    <col min="8450" max="8450" width="5" style="1" bestFit="1" customWidth="1"/>
    <col min="8451" max="8451" width="31.85546875" style="1" customWidth="1"/>
    <col min="8452" max="8452" width="12.28515625" style="1" customWidth="1"/>
    <col min="8453" max="8453" width="12.7109375" style="1" customWidth="1"/>
    <col min="8454" max="8454" width="23.28515625" style="1" customWidth="1"/>
    <col min="8455" max="8455" width="39.140625" style="1" customWidth="1"/>
    <col min="8456" max="8705" width="9" style="1"/>
    <col min="8706" max="8706" width="5" style="1" bestFit="1" customWidth="1"/>
    <col min="8707" max="8707" width="31.85546875" style="1" customWidth="1"/>
    <col min="8708" max="8708" width="12.28515625" style="1" customWidth="1"/>
    <col min="8709" max="8709" width="12.7109375" style="1" customWidth="1"/>
    <col min="8710" max="8710" width="23.28515625" style="1" customWidth="1"/>
    <col min="8711" max="8711" width="39.140625" style="1" customWidth="1"/>
    <col min="8712" max="8961" width="9" style="1"/>
    <col min="8962" max="8962" width="5" style="1" bestFit="1" customWidth="1"/>
    <col min="8963" max="8963" width="31.85546875" style="1" customWidth="1"/>
    <col min="8964" max="8964" width="12.28515625" style="1" customWidth="1"/>
    <col min="8965" max="8965" width="12.7109375" style="1" customWidth="1"/>
    <col min="8966" max="8966" width="23.28515625" style="1" customWidth="1"/>
    <col min="8967" max="8967" width="39.140625" style="1" customWidth="1"/>
    <col min="8968" max="9217" width="9" style="1"/>
    <col min="9218" max="9218" width="5" style="1" bestFit="1" customWidth="1"/>
    <col min="9219" max="9219" width="31.85546875" style="1" customWidth="1"/>
    <col min="9220" max="9220" width="12.28515625" style="1" customWidth="1"/>
    <col min="9221" max="9221" width="12.7109375" style="1" customWidth="1"/>
    <col min="9222" max="9222" width="23.28515625" style="1" customWidth="1"/>
    <col min="9223" max="9223" width="39.140625" style="1" customWidth="1"/>
    <col min="9224" max="9473" width="9" style="1"/>
    <col min="9474" max="9474" width="5" style="1" bestFit="1" customWidth="1"/>
    <col min="9475" max="9475" width="31.85546875" style="1" customWidth="1"/>
    <col min="9476" max="9476" width="12.28515625" style="1" customWidth="1"/>
    <col min="9477" max="9477" width="12.7109375" style="1" customWidth="1"/>
    <col min="9478" max="9478" width="23.28515625" style="1" customWidth="1"/>
    <col min="9479" max="9479" width="39.140625" style="1" customWidth="1"/>
    <col min="9480" max="9729" width="9" style="1"/>
    <col min="9730" max="9730" width="5" style="1" bestFit="1" customWidth="1"/>
    <col min="9731" max="9731" width="31.85546875" style="1" customWidth="1"/>
    <col min="9732" max="9732" width="12.28515625" style="1" customWidth="1"/>
    <col min="9733" max="9733" width="12.7109375" style="1" customWidth="1"/>
    <col min="9734" max="9734" width="23.28515625" style="1" customWidth="1"/>
    <col min="9735" max="9735" width="39.140625" style="1" customWidth="1"/>
    <col min="9736" max="9985" width="9" style="1"/>
    <col min="9986" max="9986" width="5" style="1" bestFit="1" customWidth="1"/>
    <col min="9987" max="9987" width="31.85546875" style="1" customWidth="1"/>
    <col min="9988" max="9988" width="12.28515625" style="1" customWidth="1"/>
    <col min="9989" max="9989" width="12.7109375" style="1" customWidth="1"/>
    <col min="9990" max="9990" width="23.28515625" style="1" customWidth="1"/>
    <col min="9991" max="9991" width="39.140625" style="1" customWidth="1"/>
    <col min="9992" max="10241" width="9" style="1"/>
    <col min="10242" max="10242" width="5" style="1" bestFit="1" customWidth="1"/>
    <col min="10243" max="10243" width="31.85546875" style="1" customWidth="1"/>
    <col min="10244" max="10244" width="12.28515625" style="1" customWidth="1"/>
    <col min="10245" max="10245" width="12.7109375" style="1" customWidth="1"/>
    <col min="10246" max="10246" width="23.28515625" style="1" customWidth="1"/>
    <col min="10247" max="10247" width="39.140625" style="1" customWidth="1"/>
    <col min="10248" max="10497" width="9" style="1"/>
    <col min="10498" max="10498" width="5" style="1" bestFit="1" customWidth="1"/>
    <col min="10499" max="10499" width="31.85546875" style="1" customWidth="1"/>
    <col min="10500" max="10500" width="12.28515625" style="1" customWidth="1"/>
    <col min="10501" max="10501" width="12.7109375" style="1" customWidth="1"/>
    <col min="10502" max="10502" width="23.28515625" style="1" customWidth="1"/>
    <col min="10503" max="10503" width="39.140625" style="1" customWidth="1"/>
    <col min="10504" max="10753" width="9" style="1"/>
    <col min="10754" max="10754" width="5" style="1" bestFit="1" customWidth="1"/>
    <col min="10755" max="10755" width="31.85546875" style="1" customWidth="1"/>
    <col min="10756" max="10756" width="12.28515625" style="1" customWidth="1"/>
    <col min="10757" max="10757" width="12.7109375" style="1" customWidth="1"/>
    <col min="10758" max="10758" width="23.28515625" style="1" customWidth="1"/>
    <col min="10759" max="10759" width="39.140625" style="1" customWidth="1"/>
    <col min="10760" max="11009" width="9" style="1"/>
    <col min="11010" max="11010" width="5" style="1" bestFit="1" customWidth="1"/>
    <col min="11011" max="11011" width="31.85546875" style="1" customWidth="1"/>
    <col min="11012" max="11012" width="12.28515625" style="1" customWidth="1"/>
    <col min="11013" max="11013" width="12.7109375" style="1" customWidth="1"/>
    <col min="11014" max="11014" width="23.28515625" style="1" customWidth="1"/>
    <col min="11015" max="11015" width="39.140625" style="1" customWidth="1"/>
    <col min="11016" max="11265" width="9" style="1"/>
    <col min="11266" max="11266" width="5" style="1" bestFit="1" customWidth="1"/>
    <col min="11267" max="11267" width="31.85546875" style="1" customWidth="1"/>
    <col min="11268" max="11268" width="12.28515625" style="1" customWidth="1"/>
    <col min="11269" max="11269" width="12.7109375" style="1" customWidth="1"/>
    <col min="11270" max="11270" width="23.28515625" style="1" customWidth="1"/>
    <col min="11271" max="11271" width="39.140625" style="1" customWidth="1"/>
    <col min="11272" max="11521" width="9" style="1"/>
    <col min="11522" max="11522" width="5" style="1" bestFit="1" customWidth="1"/>
    <col min="11523" max="11523" width="31.85546875" style="1" customWidth="1"/>
    <col min="11524" max="11524" width="12.28515625" style="1" customWidth="1"/>
    <col min="11525" max="11525" width="12.7109375" style="1" customWidth="1"/>
    <col min="11526" max="11526" width="23.28515625" style="1" customWidth="1"/>
    <col min="11527" max="11527" width="39.140625" style="1" customWidth="1"/>
    <col min="11528" max="11777" width="9" style="1"/>
    <col min="11778" max="11778" width="5" style="1" bestFit="1" customWidth="1"/>
    <col min="11779" max="11779" width="31.85546875" style="1" customWidth="1"/>
    <col min="11780" max="11780" width="12.28515625" style="1" customWidth="1"/>
    <col min="11781" max="11781" width="12.7109375" style="1" customWidth="1"/>
    <col min="11782" max="11782" width="23.28515625" style="1" customWidth="1"/>
    <col min="11783" max="11783" width="39.140625" style="1" customWidth="1"/>
    <col min="11784" max="12033" width="9" style="1"/>
    <col min="12034" max="12034" width="5" style="1" bestFit="1" customWidth="1"/>
    <col min="12035" max="12035" width="31.85546875" style="1" customWidth="1"/>
    <col min="12036" max="12036" width="12.28515625" style="1" customWidth="1"/>
    <col min="12037" max="12037" width="12.7109375" style="1" customWidth="1"/>
    <col min="12038" max="12038" width="23.28515625" style="1" customWidth="1"/>
    <col min="12039" max="12039" width="39.140625" style="1" customWidth="1"/>
    <col min="12040" max="12289" width="9" style="1"/>
    <col min="12290" max="12290" width="5" style="1" bestFit="1" customWidth="1"/>
    <col min="12291" max="12291" width="31.85546875" style="1" customWidth="1"/>
    <col min="12292" max="12292" width="12.28515625" style="1" customWidth="1"/>
    <col min="12293" max="12293" width="12.7109375" style="1" customWidth="1"/>
    <col min="12294" max="12294" width="23.28515625" style="1" customWidth="1"/>
    <col min="12295" max="12295" width="39.140625" style="1" customWidth="1"/>
    <col min="12296" max="12545" width="9" style="1"/>
    <col min="12546" max="12546" width="5" style="1" bestFit="1" customWidth="1"/>
    <col min="12547" max="12547" width="31.85546875" style="1" customWidth="1"/>
    <col min="12548" max="12548" width="12.28515625" style="1" customWidth="1"/>
    <col min="12549" max="12549" width="12.7109375" style="1" customWidth="1"/>
    <col min="12550" max="12550" width="23.28515625" style="1" customWidth="1"/>
    <col min="12551" max="12551" width="39.140625" style="1" customWidth="1"/>
    <col min="12552" max="12801" width="9" style="1"/>
    <col min="12802" max="12802" width="5" style="1" bestFit="1" customWidth="1"/>
    <col min="12803" max="12803" width="31.85546875" style="1" customWidth="1"/>
    <col min="12804" max="12804" width="12.28515625" style="1" customWidth="1"/>
    <col min="12805" max="12805" width="12.7109375" style="1" customWidth="1"/>
    <col min="12806" max="12806" width="23.28515625" style="1" customWidth="1"/>
    <col min="12807" max="12807" width="39.140625" style="1" customWidth="1"/>
    <col min="12808" max="13057" width="9" style="1"/>
    <col min="13058" max="13058" width="5" style="1" bestFit="1" customWidth="1"/>
    <col min="13059" max="13059" width="31.85546875" style="1" customWidth="1"/>
    <col min="13060" max="13060" width="12.28515625" style="1" customWidth="1"/>
    <col min="13061" max="13061" width="12.7109375" style="1" customWidth="1"/>
    <col min="13062" max="13062" width="23.28515625" style="1" customWidth="1"/>
    <col min="13063" max="13063" width="39.140625" style="1" customWidth="1"/>
    <col min="13064" max="13313" width="9" style="1"/>
    <col min="13314" max="13314" width="5" style="1" bestFit="1" customWidth="1"/>
    <col min="13315" max="13315" width="31.85546875" style="1" customWidth="1"/>
    <col min="13316" max="13316" width="12.28515625" style="1" customWidth="1"/>
    <col min="13317" max="13317" width="12.7109375" style="1" customWidth="1"/>
    <col min="13318" max="13318" width="23.28515625" style="1" customWidth="1"/>
    <col min="13319" max="13319" width="39.140625" style="1" customWidth="1"/>
    <col min="13320" max="13569" width="9" style="1"/>
    <col min="13570" max="13570" width="5" style="1" bestFit="1" customWidth="1"/>
    <col min="13571" max="13571" width="31.85546875" style="1" customWidth="1"/>
    <col min="13572" max="13572" width="12.28515625" style="1" customWidth="1"/>
    <col min="13573" max="13573" width="12.7109375" style="1" customWidth="1"/>
    <col min="13574" max="13574" width="23.28515625" style="1" customWidth="1"/>
    <col min="13575" max="13575" width="39.140625" style="1" customWidth="1"/>
    <col min="13576" max="13825" width="9" style="1"/>
    <col min="13826" max="13826" width="5" style="1" bestFit="1" customWidth="1"/>
    <col min="13827" max="13827" width="31.85546875" style="1" customWidth="1"/>
    <col min="13828" max="13828" width="12.28515625" style="1" customWidth="1"/>
    <col min="13829" max="13829" width="12.7109375" style="1" customWidth="1"/>
    <col min="13830" max="13830" width="23.28515625" style="1" customWidth="1"/>
    <col min="13831" max="13831" width="39.140625" style="1" customWidth="1"/>
    <col min="13832" max="14081" width="9" style="1"/>
    <col min="14082" max="14082" width="5" style="1" bestFit="1" customWidth="1"/>
    <col min="14083" max="14083" width="31.85546875" style="1" customWidth="1"/>
    <col min="14084" max="14084" width="12.28515625" style="1" customWidth="1"/>
    <col min="14085" max="14085" width="12.7109375" style="1" customWidth="1"/>
    <col min="14086" max="14086" width="23.28515625" style="1" customWidth="1"/>
    <col min="14087" max="14087" width="39.140625" style="1" customWidth="1"/>
    <col min="14088" max="14337" width="9" style="1"/>
    <col min="14338" max="14338" width="5" style="1" bestFit="1" customWidth="1"/>
    <col min="14339" max="14339" width="31.85546875" style="1" customWidth="1"/>
    <col min="14340" max="14340" width="12.28515625" style="1" customWidth="1"/>
    <col min="14341" max="14341" width="12.7109375" style="1" customWidth="1"/>
    <col min="14342" max="14342" width="23.28515625" style="1" customWidth="1"/>
    <col min="14343" max="14343" width="39.140625" style="1" customWidth="1"/>
    <col min="14344" max="14593" width="9" style="1"/>
    <col min="14594" max="14594" width="5" style="1" bestFit="1" customWidth="1"/>
    <col min="14595" max="14595" width="31.85546875" style="1" customWidth="1"/>
    <col min="14596" max="14596" width="12.28515625" style="1" customWidth="1"/>
    <col min="14597" max="14597" width="12.7109375" style="1" customWidth="1"/>
    <col min="14598" max="14598" width="23.28515625" style="1" customWidth="1"/>
    <col min="14599" max="14599" width="39.140625" style="1" customWidth="1"/>
    <col min="14600" max="14849" width="9" style="1"/>
    <col min="14850" max="14850" width="5" style="1" bestFit="1" customWidth="1"/>
    <col min="14851" max="14851" width="31.85546875" style="1" customWidth="1"/>
    <col min="14852" max="14852" width="12.28515625" style="1" customWidth="1"/>
    <col min="14853" max="14853" width="12.7109375" style="1" customWidth="1"/>
    <col min="14854" max="14854" width="23.28515625" style="1" customWidth="1"/>
    <col min="14855" max="14855" width="39.140625" style="1" customWidth="1"/>
    <col min="14856" max="15105" width="9" style="1"/>
    <col min="15106" max="15106" width="5" style="1" bestFit="1" customWidth="1"/>
    <col min="15107" max="15107" width="31.85546875" style="1" customWidth="1"/>
    <col min="15108" max="15108" width="12.28515625" style="1" customWidth="1"/>
    <col min="15109" max="15109" width="12.7109375" style="1" customWidth="1"/>
    <col min="15110" max="15110" width="23.28515625" style="1" customWidth="1"/>
    <col min="15111" max="15111" width="39.140625" style="1" customWidth="1"/>
    <col min="15112" max="15361" width="9" style="1"/>
    <col min="15362" max="15362" width="5" style="1" bestFit="1" customWidth="1"/>
    <col min="15363" max="15363" width="31.85546875" style="1" customWidth="1"/>
    <col min="15364" max="15364" width="12.28515625" style="1" customWidth="1"/>
    <col min="15365" max="15365" width="12.7109375" style="1" customWidth="1"/>
    <col min="15366" max="15366" width="23.28515625" style="1" customWidth="1"/>
    <col min="15367" max="15367" width="39.140625" style="1" customWidth="1"/>
    <col min="15368" max="15617" width="9" style="1"/>
    <col min="15618" max="15618" width="5" style="1" bestFit="1" customWidth="1"/>
    <col min="15619" max="15619" width="31.85546875" style="1" customWidth="1"/>
    <col min="15620" max="15620" width="12.28515625" style="1" customWidth="1"/>
    <col min="15621" max="15621" width="12.7109375" style="1" customWidth="1"/>
    <col min="15622" max="15622" width="23.28515625" style="1" customWidth="1"/>
    <col min="15623" max="15623" width="39.140625" style="1" customWidth="1"/>
    <col min="15624" max="15873" width="9" style="1"/>
    <col min="15874" max="15874" width="5" style="1" bestFit="1" customWidth="1"/>
    <col min="15875" max="15875" width="31.85546875" style="1" customWidth="1"/>
    <col min="15876" max="15876" width="12.28515625" style="1" customWidth="1"/>
    <col min="15877" max="15877" width="12.7109375" style="1" customWidth="1"/>
    <col min="15878" max="15878" width="23.28515625" style="1" customWidth="1"/>
    <col min="15879" max="15879" width="39.140625" style="1" customWidth="1"/>
    <col min="15880" max="16129" width="9" style="1"/>
    <col min="16130" max="16130" width="5" style="1" bestFit="1" customWidth="1"/>
    <col min="16131" max="16131" width="31.85546875" style="1" customWidth="1"/>
    <col min="16132" max="16132" width="12.28515625" style="1" customWidth="1"/>
    <col min="16133" max="16133" width="12.7109375" style="1" customWidth="1"/>
    <col min="16134" max="16134" width="23.28515625" style="1" customWidth="1"/>
    <col min="16135" max="16135" width="39.140625" style="1" customWidth="1"/>
    <col min="16136" max="16384" width="9" style="1"/>
  </cols>
  <sheetData>
    <row r="1" spans="1:10" ht="125.1" customHeight="1" thickBot="1"/>
    <row r="2" spans="1:10" ht="39" customHeight="1" thickBot="1">
      <c r="B2" s="330" t="s">
        <v>141</v>
      </c>
      <c r="C2" s="331"/>
      <c r="D2" s="331"/>
      <c r="E2" s="331"/>
      <c r="F2" s="331"/>
      <c r="G2" s="332"/>
    </row>
    <row r="3" spans="1:10" ht="15.75" customHeight="1" thickBot="1">
      <c r="B3" s="7"/>
      <c r="C3" s="6"/>
      <c r="D3" s="6"/>
      <c r="E3" s="6"/>
      <c r="F3" s="6"/>
      <c r="G3" s="7"/>
    </row>
    <row r="4" spans="1:10" ht="32.25" customHeight="1" thickBot="1">
      <c r="B4" s="327" t="s">
        <v>22</v>
      </c>
      <c r="C4" s="328"/>
      <c r="D4" s="328"/>
      <c r="E4" s="328"/>
      <c r="F4" s="328"/>
      <c r="G4" s="329"/>
    </row>
    <row r="5" spans="1:10" ht="21" customHeight="1" thickBot="1"/>
    <row r="6" spans="1:10" ht="21" customHeight="1">
      <c r="B6" s="344" t="s">
        <v>148</v>
      </c>
      <c r="C6" s="345"/>
      <c r="D6" s="345" t="s">
        <v>149</v>
      </c>
      <c r="E6" s="346"/>
      <c r="F6" s="347" t="s">
        <v>150</v>
      </c>
      <c r="G6" s="346"/>
    </row>
    <row r="7" spans="1:10" ht="54.75" customHeight="1" thickBot="1">
      <c r="B7" s="342"/>
      <c r="C7" s="343"/>
      <c r="D7" s="348"/>
      <c r="E7" s="349"/>
      <c r="F7" s="350"/>
      <c r="G7" s="351"/>
      <c r="H7" s="257"/>
    </row>
    <row r="8" spans="1:10" ht="18.75" customHeight="1" thickBot="1">
      <c r="B8" s="326"/>
      <c r="C8" s="326"/>
      <c r="D8" s="326"/>
      <c r="E8" s="326"/>
      <c r="F8" s="326"/>
      <c r="G8" s="326"/>
      <c r="J8" s="2"/>
    </row>
    <row r="9" spans="1:10" ht="52.5" customHeight="1" thickBot="1">
      <c r="A9" s="3"/>
      <c r="B9" s="339" t="s">
        <v>151</v>
      </c>
      <c r="C9" s="340"/>
      <c r="D9" s="340"/>
      <c r="E9" s="341"/>
      <c r="F9" s="337" t="s">
        <v>191</v>
      </c>
      <c r="G9" s="338"/>
      <c r="H9" s="257"/>
    </row>
    <row r="10" spans="1:10" ht="30" customHeight="1" thickBot="1">
      <c r="B10" s="333"/>
      <c r="C10" s="334"/>
      <c r="D10" s="334"/>
      <c r="E10" s="334"/>
      <c r="F10" s="334"/>
      <c r="G10" s="335"/>
    </row>
    <row r="11" spans="1:10" ht="29.25" thickBot="1">
      <c r="B11" s="262" t="s">
        <v>23</v>
      </c>
      <c r="C11" s="263" t="s">
        <v>24</v>
      </c>
      <c r="D11" s="263" t="s">
        <v>28</v>
      </c>
      <c r="E11" s="263" t="s">
        <v>29</v>
      </c>
      <c r="F11" s="264" t="s">
        <v>152</v>
      </c>
      <c r="G11" s="265" t="s">
        <v>25</v>
      </c>
    </row>
    <row r="12" spans="1:10" ht="49.5" thickTop="1" thickBot="1">
      <c r="B12" s="260">
        <v>-1</v>
      </c>
      <c r="C12" s="259" t="s">
        <v>164</v>
      </c>
      <c r="D12" s="261">
        <v>100</v>
      </c>
      <c r="E12" s="261">
        <v>30</v>
      </c>
      <c r="F12" s="291"/>
      <c r="G12" s="211" t="s">
        <v>89</v>
      </c>
    </row>
    <row r="13" spans="1:10" ht="41.25" customHeight="1" thickBot="1">
      <c r="B13" s="5">
        <v>-2</v>
      </c>
      <c r="C13" s="8" t="s">
        <v>26</v>
      </c>
      <c r="D13" s="151">
        <v>100</v>
      </c>
      <c r="E13" s="151">
        <v>25</v>
      </c>
      <c r="F13" s="292"/>
      <c r="G13" s="211" t="s">
        <v>90</v>
      </c>
    </row>
    <row r="14" spans="1:10" ht="41.25" customHeight="1" thickBot="1">
      <c r="B14" s="213">
        <v>-3</v>
      </c>
      <c r="C14" s="214" t="s">
        <v>27</v>
      </c>
      <c r="D14" s="215">
        <v>100</v>
      </c>
      <c r="E14" s="215">
        <v>30</v>
      </c>
      <c r="F14" s="293"/>
      <c r="G14" s="211" t="s">
        <v>117</v>
      </c>
    </row>
    <row r="15" spans="1:10" ht="72.75" thickBot="1">
      <c r="B15" s="5">
        <v>-4</v>
      </c>
      <c r="C15" s="8" t="s">
        <v>173</v>
      </c>
      <c r="D15" s="151">
        <v>100</v>
      </c>
      <c r="E15" s="151">
        <v>15</v>
      </c>
      <c r="F15" s="292"/>
      <c r="G15" s="314" t="s">
        <v>186</v>
      </c>
    </row>
    <row r="16" spans="1:10" ht="41.25" customHeight="1" thickBot="1">
      <c r="B16" s="352" t="s">
        <v>88</v>
      </c>
      <c r="C16" s="353"/>
      <c r="D16" s="354"/>
      <c r="E16" s="216">
        <f>SUM(E12:E15)</f>
        <v>100</v>
      </c>
      <c r="F16" s="294"/>
      <c r="G16" s="212"/>
    </row>
    <row r="18" spans="2:6" ht="17.25">
      <c r="B18" s="4"/>
    </row>
    <row r="19" spans="2:6" ht="24" customHeight="1">
      <c r="B19" s="4"/>
      <c r="C19" s="336"/>
      <c r="D19" s="336"/>
      <c r="E19" s="336"/>
      <c r="F19" s="336"/>
    </row>
    <row r="20" spans="2:6" ht="17.25">
      <c r="B20" s="4"/>
    </row>
    <row r="21" spans="2:6" ht="17.25">
      <c r="B21" s="4"/>
    </row>
    <row r="22" spans="2:6" ht="17.25">
      <c r="B22" s="4"/>
    </row>
    <row r="23" spans="2:6" ht="17.25">
      <c r="B23" s="4"/>
    </row>
  </sheetData>
  <protectedRanges>
    <protectedRange sqref="D7" name="Range1"/>
  </protectedRanges>
  <mergeCells count="14">
    <mergeCell ref="B8:G8"/>
    <mergeCell ref="B4:G4"/>
    <mergeCell ref="B2:G2"/>
    <mergeCell ref="B10:G10"/>
    <mergeCell ref="C19:F19"/>
    <mergeCell ref="F9:G9"/>
    <mergeCell ref="B9:E9"/>
    <mergeCell ref="B7:C7"/>
    <mergeCell ref="B6:C6"/>
    <mergeCell ref="D6:E6"/>
    <mergeCell ref="F6:G6"/>
    <mergeCell ref="D7:E7"/>
    <mergeCell ref="F7:G7"/>
    <mergeCell ref="B16:D16"/>
  </mergeCells>
  <hyperlinks>
    <hyperlink ref="G12" location="experience!A1" display="روي اين متن click نموده و جدول شماره(1) كه به آن لينك شده است را تكميل نمايد"/>
    <hyperlink ref="G13" location="financial!A1" display="روي اين متن clickنموده و جدول شماره(3) كه به آن لينك شده است را تكميل نمايد"/>
    <hyperlink ref="G14" location="equipment!A1" display="روي اين متن click نموده و جداول  كه به آن لينك شده است را تكميل نمايد"/>
    <hyperlink ref="F9" location="'table 8'!A1" display="روي اين متن clickنموده و جدول شماره(1) كه به آن لينك شده است را تكميل نمايد"/>
    <hyperlink ref="F9:G9" location="'company info '!A1" display="روي اين متن click نموده و جداول لينك شده  به آن را  تكميل نمايد.   ارايه اطلاعات درخواست شده در اين بخش الزاميست"/>
    <hyperlink ref="B4:G4" r:id="rId1" display="راهنماي تكميل جدول،مستندات و نحوه محاسبه امتياز"/>
    <hyperlink ref="G15" location="'planning &amp; HSE'!A1" display="روي اين متن click نموده و جداول  كه به آن لينك شده است را تكميل نمايد"/>
  </hyperlinks>
  <pageMargins left="0.53" right="0.52" top="0.4" bottom="0.74803149606299213" header="0.24" footer="0.31496062992125984"/>
  <pageSetup paperSize="9" scale="85" orientation="landscape" r:id="rId2"/>
  <drawing r:id="rId3"/>
  <legacyDrawing r:id="rId4"/>
  <oleObjects>
    <mc:AlternateContent xmlns:mc="http://schemas.openxmlformats.org/markup-compatibility/2006">
      <mc:Choice Requires="x14">
        <oleObject progId="MSPhotoEd.3" shapeId="2049" r:id="rId5">
          <objectPr defaultSize="0" autoPict="0" r:id="rId6">
            <anchor moveWithCells="1">
              <from>
                <xdr:col>1</xdr:col>
                <xdr:colOff>76200</xdr:colOff>
                <xdr:row>0</xdr:row>
                <xdr:rowOff>695325</xdr:rowOff>
              </from>
              <to>
                <xdr:col>2</xdr:col>
                <xdr:colOff>523875</xdr:colOff>
                <xdr:row>0</xdr:row>
                <xdr:rowOff>1476375</xdr:rowOff>
              </to>
            </anchor>
          </objectPr>
        </oleObject>
      </mc:Choice>
      <mc:Fallback>
        <oleObject progId="MSPhotoEd.3" shapeId="2049" r:id="rId5"/>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9"/>
  <sheetViews>
    <sheetView showGridLines="0" rightToLeft="1" tabSelected="1" zoomScale="85" zoomScaleNormal="85" workbookViewId="0">
      <selection activeCell="L33" sqref="L33"/>
    </sheetView>
  </sheetViews>
  <sheetFormatPr defaultColWidth="5" defaultRowHeight="24" customHeight="1"/>
  <cols>
    <col min="1" max="1" width="3.140625" customWidth="1"/>
    <col min="4" max="4" width="3.7109375" customWidth="1"/>
    <col min="11" max="11" width="6.7109375" customWidth="1"/>
    <col min="12" max="12" width="6.28515625" customWidth="1"/>
    <col min="22" max="23" width="5.28515625" customWidth="1"/>
    <col min="28" max="30" width="8" customWidth="1"/>
  </cols>
  <sheetData>
    <row r="1" spans="1:35" ht="125.1" customHeight="1" thickBot="1"/>
    <row r="2" spans="1:35" ht="33.75" customHeight="1" thickBot="1">
      <c r="G2" s="149">
        <f>E12</f>
        <v>0</v>
      </c>
      <c r="H2" s="457" t="s">
        <v>153</v>
      </c>
      <c r="I2" s="458"/>
      <c r="J2" s="458"/>
      <c r="K2" s="458"/>
      <c r="L2" s="458"/>
      <c r="M2" s="458"/>
      <c r="N2" s="458"/>
      <c r="O2" s="458"/>
      <c r="P2" s="458"/>
      <c r="Q2" s="458"/>
      <c r="R2" s="458"/>
      <c r="S2" s="458"/>
      <c r="T2" s="458"/>
      <c r="U2" s="459"/>
    </row>
    <row r="3" spans="1:35" ht="17.25" customHeight="1" thickBot="1"/>
    <row r="4" spans="1:35" ht="24" customHeight="1">
      <c r="B4" s="460" t="s">
        <v>139</v>
      </c>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c r="AD4" s="462"/>
    </row>
    <row r="5" spans="1:35" ht="24.75">
      <c r="B5" s="463" t="s">
        <v>123</v>
      </c>
      <c r="C5" s="464"/>
      <c r="D5" s="464"/>
      <c r="E5" s="464"/>
      <c r="F5" s="464"/>
      <c r="G5" s="464"/>
      <c r="H5" s="464"/>
      <c r="I5" s="464"/>
      <c r="J5" s="464"/>
      <c r="K5" s="464"/>
      <c r="L5" s="464"/>
      <c r="M5" s="464"/>
      <c r="N5" s="464"/>
      <c r="O5" s="464"/>
      <c r="P5" s="464"/>
      <c r="Q5" s="464"/>
      <c r="R5" s="464"/>
      <c r="S5" s="464"/>
      <c r="T5" s="464"/>
      <c r="U5" s="464"/>
      <c r="V5" s="464"/>
      <c r="W5" s="464"/>
      <c r="X5" s="464"/>
      <c r="Y5" s="464"/>
      <c r="Z5" s="464"/>
      <c r="AA5" s="464"/>
      <c r="AB5" s="464"/>
      <c r="AC5" s="464"/>
      <c r="AD5" s="465"/>
    </row>
    <row r="6" spans="1:35" ht="114.75" customHeight="1">
      <c r="B6" s="466" t="s">
        <v>154</v>
      </c>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c r="AD6" s="468"/>
    </row>
    <row r="7" spans="1:35" ht="26.25">
      <c r="B7" s="463" t="s">
        <v>140</v>
      </c>
      <c r="C7" s="464"/>
      <c r="D7" s="464"/>
      <c r="E7" s="464"/>
      <c r="F7" s="464"/>
      <c r="G7" s="464"/>
      <c r="H7" s="464"/>
      <c r="I7" s="464"/>
      <c r="J7" s="464"/>
      <c r="K7" s="464"/>
      <c r="L7" s="464"/>
      <c r="M7" s="464"/>
      <c r="N7" s="464"/>
      <c r="O7" s="464"/>
      <c r="P7" s="464"/>
      <c r="Q7" s="464"/>
      <c r="R7" s="464"/>
      <c r="S7" s="464"/>
      <c r="T7" s="464"/>
      <c r="U7" s="464"/>
      <c r="V7" s="464"/>
      <c r="W7" s="464"/>
      <c r="X7" s="464"/>
      <c r="Y7" s="464"/>
      <c r="Z7" s="464"/>
      <c r="AA7" s="464"/>
      <c r="AB7" s="464"/>
      <c r="AC7" s="464"/>
      <c r="AD7" s="465"/>
      <c r="AI7" s="137"/>
    </row>
    <row r="8" spans="1:35" ht="24" customHeight="1" thickBot="1">
      <c r="B8" s="469" t="s">
        <v>155</v>
      </c>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1"/>
    </row>
    <row r="9" spans="1:35" ht="11.25" customHeight="1" thickBot="1">
      <c r="X9" t="s">
        <v>125</v>
      </c>
    </row>
    <row r="10" spans="1:35" s="120" customFormat="1" ht="24" customHeight="1" thickBot="1">
      <c r="A10" s="207">
        <v>1</v>
      </c>
      <c r="B10" s="472" t="s">
        <v>0</v>
      </c>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4"/>
    </row>
    <row r="11" spans="1:35" s="120" customFormat="1" ht="24.75" customHeight="1">
      <c r="B11" s="475" t="s">
        <v>6</v>
      </c>
      <c r="C11" s="476"/>
      <c r="D11" s="476"/>
      <c r="E11" s="476"/>
      <c r="F11" s="476"/>
      <c r="G11" s="476"/>
      <c r="H11" s="476"/>
      <c r="I11" s="476"/>
      <c r="J11" s="477"/>
      <c r="K11" s="478" t="s">
        <v>124</v>
      </c>
      <c r="L11" s="476"/>
      <c r="M11" s="476"/>
      <c r="N11" s="476"/>
      <c r="O11" s="476"/>
      <c r="P11" s="476"/>
      <c r="Q11" s="476"/>
      <c r="R11" s="476"/>
      <c r="S11" s="476"/>
      <c r="T11" s="476"/>
      <c r="U11" s="476"/>
      <c r="V11" s="476"/>
      <c r="W11" s="476"/>
      <c r="X11" s="476"/>
      <c r="Y11" s="476"/>
      <c r="Z11" s="476"/>
      <c r="AA11" s="476"/>
      <c r="AB11" s="476"/>
      <c r="AC11" s="476"/>
      <c r="AD11" s="479"/>
    </row>
    <row r="12" spans="1:35" s="120" customFormat="1" ht="24" customHeight="1">
      <c r="B12" s="446" t="s">
        <v>1</v>
      </c>
      <c r="C12" s="447"/>
      <c r="D12" s="448"/>
      <c r="E12" s="449"/>
      <c r="F12" s="450"/>
      <c r="G12" s="450"/>
      <c r="H12" s="450"/>
      <c r="I12" s="450"/>
      <c r="J12" s="451"/>
      <c r="K12" s="452" t="s">
        <v>11</v>
      </c>
      <c r="L12" s="448"/>
      <c r="M12" s="453" t="s">
        <v>7</v>
      </c>
      <c r="N12" s="454"/>
      <c r="O12" s="455"/>
      <c r="P12" s="453" t="s">
        <v>8</v>
      </c>
      <c r="Q12" s="454"/>
      <c r="R12" s="455"/>
      <c r="S12" s="453" t="s">
        <v>9</v>
      </c>
      <c r="T12" s="454"/>
      <c r="U12" s="455"/>
      <c r="V12" s="453" t="s">
        <v>10</v>
      </c>
      <c r="W12" s="455"/>
      <c r="X12" s="453" t="s">
        <v>122</v>
      </c>
      <c r="Y12" s="454"/>
      <c r="Z12" s="454"/>
      <c r="AA12" s="455"/>
      <c r="AB12" s="453" t="s">
        <v>49</v>
      </c>
      <c r="AC12" s="454"/>
      <c r="AD12" s="456"/>
    </row>
    <row r="13" spans="1:35" s="120" customFormat="1" ht="24" customHeight="1">
      <c r="A13" s="207">
        <v>1</v>
      </c>
      <c r="B13" s="396" t="s">
        <v>3</v>
      </c>
      <c r="C13" s="397"/>
      <c r="D13" s="398"/>
      <c r="E13" s="438"/>
      <c r="F13" s="439"/>
      <c r="G13" s="440"/>
      <c r="H13" s="437"/>
      <c r="I13" s="426"/>
      <c r="J13" s="427"/>
      <c r="K13" s="419" t="s">
        <v>12</v>
      </c>
      <c r="L13" s="398"/>
      <c r="M13" s="441"/>
      <c r="N13" s="442"/>
      <c r="O13" s="443"/>
      <c r="P13" s="441"/>
      <c r="Q13" s="410"/>
      <c r="R13" s="411"/>
      <c r="S13" s="441"/>
      <c r="T13" s="442"/>
      <c r="U13" s="443"/>
      <c r="V13" s="444"/>
      <c r="W13" s="445"/>
      <c r="X13" s="431"/>
      <c r="Y13" s="432"/>
      <c r="Z13" s="432"/>
      <c r="AA13" s="433"/>
      <c r="AB13" s="415" t="str">
        <f>HYPERLINK("company\members\"&amp;A13&amp;"","تصویر شناسنامه و کارت ملی")</f>
        <v>تصویر شناسنامه و کارت ملی</v>
      </c>
      <c r="AC13" s="416"/>
      <c r="AD13" s="417"/>
    </row>
    <row r="14" spans="1:35" s="120" customFormat="1" ht="24" customHeight="1">
      <c r="A14" s="207">
        <v>2</v>
      </c>
      <c r="B14" s="396" t="s">
        <v>21</v>
      </c>
      <c r="C14" s="397"/>
      <c r="D14" s="398"/>
      <c r="E14" s="437"/>
      <c r="F14" s="426"/>
      <c r="G14" s="427"/>
      <c r="H14" s="437"/>
      <c r="I14" s="426"/>
      <c r="J14" s="427"/>
      <c r="K14" s="419" t="s">
        <v>13</v>
      </c>
      <c r="L14" s="398"/>
      <c r="M14" s="409"/>
      <c r="N14" s="410"/>
      <c r="O14" s="411"/>
      <c r="P14" s="409"/>
      <c r="Q14" s="410"/>
      <c r="R14" s="411"/>
      <c r="S14" s="409"/>
      <c r="T14" s="410"/>
      <c r="U14" s="411"/>
      <c r="V14" s="409"/>
      <c r="W14" s="411"/>
      <c r="X14" s="431"/>
      <c r="Y14" s="432"/>
      <c r="Z14" s="432"/>
      <c r="AA14" s="433"/>
      <c r="AB14" s="415" t="str">
        <f t="shared" ref="AB14:AB19" si="0">HYPERLINK("company\members\"&amp;A14&amp;"","تصویر شناسنامه و کارت ملی")</f>
        <v>تصویر شناسنامه و کارت ملی</v>
      </c>
      <c r="AC14" s="416"/>
      <c r="AD14" s="417"/>
    </row>
    <row r="15" spans="1:35" s="120" customFormat="1" ht="24" customHeight="1">
      <c r="A15" s="207">
        <v>3</v>
      </c>
      <c r="B15" s="396" t="s">
        <v>4</v>
      </c>
      <c r="C15" s="397"/>
      <c r="D15" s="398"/>
      <c r="E15" s="437"/>
      <c r="F15" s="426"/>
      <c r="G15" s="426"/>
      <c r="H15" s="426"/>
      <c r="I15" s="426"/>
      <c r="J15" s="427"/>
      <c r="K15" s="419" t="s">
        <v>14</v>
      </c>
      <c r="L15" s="398"/>
      <c r="M15" s="409"/>
      <c r="N15" s="410"/>
      <c r="O15" s="411"/>
      <c r="P15" s="409"/>
      <c r="Q15" s="410"/>
      <c r="R15" s="411"/>
      <c r="S15" s="409"/>
      <c r="T15" s="410"/>
      <c r="U15" s="411"/>
      <c r="V15" s="409"/>
      <c r="W15" s="411"/>
      <c r="X15" s="412"/>
      <c r="Y15" s="413"/>
      <c r="Z15" s="413"/>
      <c r="AA15" s="414"/>
      <c r="AB15" s="415" t="str">
        <f t="shared" si="0"/>
        <v>تصویر شناسنامه و کارت ملی</v>
      </c>
      <c r="AC15" s="416"/>
      <c r="AD15" s="417"/>
    </row>
    <row r="16" spans="1:35" s="120" customFormat="1" ht="24" customHeight="1">
      <c r="A16" s="207">
        <v>4</v>
      </c>
      <c r="B16" s="396" t="s">
        <v>5</v>
      </c>
      <c r="C16" s="397"/>
      <c r="D16" s="398"/>
      <c r="E16" s="437"/>
      <c r="F16" s="426"/>
      <c r="G16" s="426"/>
      <c r="H16" s="426"/>
      <c r="I16" s="426"/>
      <c r="J16" s="427"/>
      <c r="K16" s="419" t="s">
        <v>14</v>
      </c>
      <c r="L16" s="398"/>
      <c r="M16" s="409"/>
      <c r="N16" s="410"/>
      <c r="O16" s="411"/>
      <c r="P16" s="409"/>
      <c r="Q16" s="410"/>
      <c r="R16" s="411"/>
      <c r="S16" s="409"/>
      <c r="T16" s="410"/>
      <c r="U16" s="411"/>
      <c r="V16" s="409"/>
      <c r="W16" s="411"/>
      <c r="X16" s="431"/>
      <c r="Y16" s="432"/>
      <c r="Z16" s="432"/>
      <c r="AA16" s="433"/>
      <c r="AB16" s="415" t="str">
        <f t="shared" si="0"/>
        <v>تصویر شناسنامه و کارت ملی</v>
      </c>
      <c r="AC16" s="416"/>
      <c r="AD16" s="417"/>
    </row>
    <row r="17" spans="1:33" s="120" customFormat="1" ht="24" customHeight="1">
      <c r="A17" s="207">
        <v>5</v>
      </c>
      <c r="B17" s="420" t="s">
        <v>42</v>
      </c>
      <c r="C17" s="421"/>
      <c r="D17" s="422"/>
      <c r="E17" s="428"/>
      <c r="F17" s="429"/>
      <c r="G17" s="429"/>
      <c r="H17" s="429"/>
      <c r="I17" s="429"/>
      <c r="J17" s="430"/>
      <c r="K17" s="419" t="s">
        <v>14</v>
      </c>
      <c r="L17" s="398"/>
      <c r="M17" s="409"/>
      <c r="N17" s="410"/>
      <c r="O17" s="411"/>
      <c r="P17" s="409"/>
      <c r="Q17" s="410"/>
      <c r="R17" s="411"/>
      <c r="S17" s="409"/>
      <c r="T17" s="410"/>
      <c r="U17" s="411"/>
      <c r="V17" s="409"/>
      <c r="W17" s="411"/>
      <c r="X17" s="412"/>
      <c r="Y17" s="413"/>
      <c r="Z17" s="413"/>
      <c r="AA17" s="414"/>
      <c r="AB17" s="415" t="str">
        <f t="shared" si="0"/>
        <v>تصویر شناسنامه و کارت ملی</v>
      </c>
      <c r="AC17" s="416"/>
      <c r="AD17" s="417"/>
    </row>
    <row r="18" spans="1:33" s="120" customFormat="1" ht="24" customHeight="1">
      <c r="A18" s="207">
        <v>6</v>
      </c>
      <c r="B18" s="396" t="s">
        <v>182</v>
      </c>
      <c r="C18" s="397"/>
      <c r="D18" s="418"/>
      <c r="E18" s="425"/>
      <c r="F18" s="426"/>
      <c r="G18" s="426"/>
      <c r="H18" s="426"/>
      <c r="I18" s="426"/>
      <c r="J18" s="427"/>
      <c r="K18" s="419" t="s">
        <v>14</v>
      </c>
      <c r="L18" s="398"/>
      <c r="M18" s="409"/>
      <c r="N18" s="410"/>
      <c r="O18" s="411"/>
      <c r="P18" s="409"/>
      <c r="Q18" s="410"/>
      <c r="R18" s="411"/>
      <c r="S18" s="409"/>
      <c r="T18" s="410"/>
      <c r="U18" s="411"/>
      <c r="V18" s="409"/>
      <c r="W18" s="411"/>
      <c r="X18" s="412"/>
      <c r="Y18" s="413"/>
      <c r="Z18" s="413"/>
      <c r="AA18" s="414"/>
      <c r="AB18" s="415" t="str">
        <f t="shared" si="0"/>
        <v>تصویر شناسنامه و کارت ملی</v>
      </c>
      <c r="AC18" s="416"/>
      <c r="AD18" s="417"/>
    </row>
    <row r="19" spans="1:33" s="120" customFormat="1" ht="24" customHeight="1">
      <c r="A19" s="207">
        <v>7</v>
      </c>
      <c r="B19" s="396" t="s">
        <v>15</v>
      </c>
      <c r="C19" s="397"/>
      <c r="D19" s="398"/>
      <c r="E19" s="423"/>
      <c r="F19" s="424"/>
      <c r="G19" s="424"/>
      <c r="H19" s="434"/>
      <c r="I19" s="435" t="s">
        <v>20</v>
      </c>
      <c r="J19" s="436"/>
      <c r="K19" s="419" t="s">
        <v>14</v>
      </c>
      <c r="L19" s="398"/>
      <c r="M19" s="409"/>
      <c r="N19" s="410"/>
      <c r="O19" s="411"/>
      <c r="P19" s="409"/>
      <c r="Q19" s="410"/>
      <c r="R19" s="411"/>
      <c r="S19" s="409"/>
      <c r="T19" s="410"/>
      <c r="U19" s="411"/>
      <c r="V19" s="409"/>
      <c r="W19" s="411"/>
      <c r="X19" s="412"/>
      <c r="Y19" s="413"/>
      <c r="Z19" s="413"/>
      <c r="AA19" s="414"/>
      <c r="AB19" s="415" t="str">
        <f t="shared" si="0"/>
        <v>تصویر شناسنامه و کارت ملی</v>
      </c>
      <c r="AC19" s="416"/>
      <c r="AD19" s="417"/>
    </row>
    <row r="20" spans="1:33" s="120" customFormat="1" ht="24" customHeight="1">
      <c r="A20" s="207"/>
      <c r="B20" s="396" t="s">
        <v>217</v>
      </c>
      <c r="C20" s="397"/>
      <c r="D20" s="398"/>
      <c r="E20" s="423"/>
      <c r="F20" s="424"/>
      <c r="G20" s="424"/>
      <c r="H20" s="424"/>
      <c r="I20" s="424"/>
      <c r="J20" s="424"/>
      <c r="K20" s="424"/>
      <c r="L20" s="424"/>
      <c r="M20" s="424"/>
      <c r="N20" s="424"/>
      <c r="O20" s="424"/>
      <c r="P20" s="424"/>
      <c r="Q20" s="424"/>
      <c r="R20" s="424"/>
      <c r="S20" s="424"/>
      <c r="T20" s="424"/>
      <c r="U20" s="424"/>
      <c r="V20" s="424"/>
      <c r="W20" s="424"/>
      <c r="X20" s="424"/>
      <c r="Y20" s="424"/>
      <c r="Z20" s="424"/>
      <c r="AA20" s="424"/>
      <c r="AB20" s="415" t="str">
        <f>HYPERLINK("company\Company Profile","معرفی شرکت - کاتالوگ")</f>
        <v>معرفی شرکت - کاتالوگ</v>
      </c>
      <c r="AC20" s="416"/>
      <c r="AD20" s="417"/>
    </row>
    <row r="21" spans="1:33" s="120" customFormat="1" ht="24" customHeight="1">
      <c r="B21" s="396" t="s">
        <v>73</v>
      </c>
      <c r="C21" s="397"/>
      <c r="D21" s="398"/>
      <c r="E21" s="408"/>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7"/>
    </row>
    <row r="22" spans="1:33" s="120" customFormat="1" ht="24" customHeight="1">
      <c r="B22" s="396" t="s">
        <v>2</v>
      </c>
      <c r="C22" s="397"/>
      <c r="D22" s="398"/>
      <c r="E22" s="355"/>
      <c r="F22" s="355"/>
      <c r="G22" s="355"/>
      <c r="H22" s="355"/>
      <c r="I22" s="355"/>
      <c r="J22" s="355"/>
      <c r="K22" s="355"/>
      <c r="L22" s="355"/>
      <c r="M22" s="355"/>
      <c r="N22" s="355"/>
      <c r="O22" s="355"/>
      <c r="P22" s="355"/>
      <c r="Q22" s="355"/>
      <c r="R22" s="355"/>
      <c r="S22" s="355"/>
      <c r="T22" s="355"/>
      <c r="U22" s="355"/>
      <c r="V22" s="355"/>
      <c r="W22" s="355"/>
      <c r="X22" s="355"/>
      <c r="Y22" s="355"/>
      <c r="Z22" s="355" t="s">
        <v>218</v>
      </c>
      <c r="AA22" s="355"/>
      <c r="AB22" s="355"/>
      <c r="AC22" s="355"/>
      <c r="AD22" s="356"/>
    </row>
    <row r="23" spans="1:33" s="120" customFormat="1" ht="24" customHeight="1">
      <c r="B23" s="396" t="s">
        <v>219</v>
      </c>
      <c r="C23" s="397"/>
      <c r="D23" s="398"/>
      <c r="E23" s="355"/>
      <c r="F23" s="355"/>
      <c r="G23" s="355"/>
      <c r="H23" s="355"/>
      <c r="I23" s="355"/>
      <c r="J23" s="355"/>
      <c r="K23" s="355"/>
      <c r="L23" s="355"/>
      <c r="M23" s="355"/>
      <c r="N23" s="355"/>
      <c r="O23" s="355"/>
      <c r="P23" s="355"/>
      <c r="Q23" s="355"/>
      <c r="R23" s="355"/>
      <c r="S23" s="355"/>
      <c r="T23" s="355"/>
      <c r="U23" s="355"/>
      <c r="V23" s="355"/>
      <c r="W23" s="355"/>
      <c r="X23" s="355"/>
      <c r="Y23" s="355"/>
      <c r="Z23" s="355" t="s">
        <v>218</v>
      </c>
      <c r="AA23" s="355"/>
      <c r="AB23" s="355"/>
      <c r="AC23" s="355"/>
      <c r="AD23" s="356"/>
    </row>
    <row r="24" spans="1:33" s="120" customFormat="1" ht="24" customHeight="1">
      <c r="B24" s="396" t="s">
        <v>220</v>
      </c>
      <c r="C24" s="397"/>
      <c r="D24" s="398"/>
      <c r="E24" s="355"/>
      <c r="F24" s="355"/>
      <c r="G24" s="355"/>
      <c r="H24" s="355"/>
      <c r="I24" s="355"/>
      <c r="J24" s="355"/>
      <c r="K24" s="355"/>
      <c r="L24" s="355"/>
      <c r="M24" s="355"/>
      <c r="N24" s="355"/>
      <c r="O24" s="355"/>
      <c r="P24" s="355"/>
      <c r="Q24" s="355"/>
      <c r="R24" s="355"/>
      <c r="S24" s="355"/>
      <c r="T24" s="355"/>
      <c r="U24" s="355"/>
      <c r="V24" s="355"/>
      <c r="W24" s="355"/>
      <c r="X24" s="355"/>
      <c r="Y24" s="355"/>
      <c r="Z24" s="355" t="s">
        <v>218</v>
      </c>
      <c r="AA24" s="355"/>
      <c r="AB24" s="355"/>
      <c r="AC24" s="355"/>
      <c r="AD24" s="356"/>
    </row>
    <row r="25" spans="1:33" s="120" customFormat="1" ht="24" customHeight="1" thickBot="1">
      <c r="B25" s="399" t="s">
        <v>156</v>
      </c>
      <c r="C25" s="400"/>
      <c r="D25" s="400"/>
      <c r="E25" s="400"/>
      <c r="F25" s="400"/>
      <c r="G25" s="400"/>
      <c r="H25" s="400"/>
      <c r="I25" s="400"/>
      <c r="J25" s="400"/>
      <c r="K25" s="401"/>
      <c r="L25" s="402"/>
      <c r="M25" s="403"/>
      <c r="N25" s="404"/>
      <c r="O25" s="285" t="s">
        <v>32</v>
      </c>
      <c r="P25" s="402"/>
      <c r="Q25" s="403"/>
      <c r="R25" s="404"/>
      <c r="S25" s="285" t="s">
        <v>33</v>
      </c>
      <c r="T25" s="405"/>
      <c r="U25" s="406"/>
      <c r="V25" s="406"/>
      <c r="W25" s="406"/>
      <c r="X25" s="406"/>
      <c r="Y25" s="406"/>
      <c r="Z25" s="406"/>
      <c r="AA25" s="406"/>
      <c r="AB25" s="406"/>
      <c r="AC25" s="406"/>
      <c r="AD25" s="407"/>
    </row>
    <row r="26" spans="1:33" s="120" customFormat="1" ht="6.75" customHeight="1" thickBot="1">
      <c r="B26" s="387"/>
      <c r="C26" s="388"/>
      <c r="D26" s="388"/>
      <c r="E26" s="388"/>
      <c r="F26" s="388"/>
      <c r="G26" s="388"/>
      <c r="H26" s="388"/>
      <c r="I26" s="388"/>
      <c r="J26" s="388"/>
      <c r="K26" s="388"/>
      <c r="L26" s="388"/>
      <c r="M26" s="388"/>
      <c r="N26" s="388"/>
      <c r="O26" s="388"/>
      <c r="P26" s="388"/>
      <c r="Q26" s="388"/>
      <c r="R26" s="388"/>
      <c r="S26" s="388"/>
      <c r="T26" s="389"/>
      <c r="U26" s="389"/>
      <c r="V26" s="389"/>
      <c r="W26" s="389"/>
      <c r="X26" s="389"/>
      <c r="Y26" s="389"/>
      <c r="Z26" s="389"/>
      <c r="AA26" s="389"/>
      <c r="AB26" s="389"/>
      <c r="AC26" s="389"/>
      <c r="AD26" s="390"/>
    </row>
    <row r="27" spans="1:33" s="120" customFormat="1" ht="23.25" customHeight="1" thickBot="1">
      <c r="A27" s="207">
        <v>1</v>
      </c>
      <c r="B27" s="391" t="s">
        <v>16</v>
      </c>
      <c r="C27" s="392"/>
      <c r="D27" s="392"/>
      <c r="E27" s="380" t="str">
        <f>HYPERLINK("company\doc"&amp;AE27&amp;"","تصوير اساسنامه")</f>
        <v>تصوير اساسنامه</v>
      </c>
      <c r="F27" s="381"/>
      <c r="G27" s="381"/>
      <c r="H27" s="381"/>
      <c r="I27" s="381"/>
      <c r="J27" s="381"/>
      <c r="K27" s="393" t="s">
        <v>30</v>
      </c>
      <c r="L27" s="393"/>
      <c r="M27" s="393"/>
      <c r="N27" s="380" t="str">
        <f>HYPERLINK("company\doc"&amp;AF27&amp;"","تصوير كد اقتصادي شركت")</f>
        <v>تصوير كد اقتصادي شركت</v>
      </c>
      <c r="O27" s="381"/>
      <c r="P27" s="381"/>
      <c r="Q27" s="392" t="s">
        <v>31</v>
      </c>
      <c r="R27" s="392"/>
      <c r="S27" s="392"/>
      <c r="T27" s="392"/>
      <c r="U27" s="380" t="str">
        <f>HYPERLINK("company\doc"&amp;AG27&amp;"","تصویر شماره شناسنامه ملی")</f>
        <v>تصویر شماره شناسنامه ملی</v>
      </c>
      <c r="V27" s="381"/>
      <c r="W27" s="381"/>
      <c r="X27" s="394"/>
      <c r="Y27" s="394"/>
      <c r="Z27" s="394"/>
      <c r="AA27" s="394"/>
      <c r="AB27" s="394"/>
      <c r="AC27" s="394"/>
      <c r="AD27" s="395"/>
      <c r="AE27" s="207">
        <v>1</v>
      </c>
      <c r="AF27" s="207">
        <v>4</v>
      </c>
      <c r="AG27" s="207">
        <v>7</v>
      </c>
    </row>
    <row r="28" spans="1:33" s="120" customFormat="1" ht="24" customHeight="1" thickBot="1">
      <c r="A28" s="207">
        <v>1</v>
      </c>
      <c r="B28" s="375" t="s">
        <v>17</v>
      </c>
      <c r="C28" s="376"/>
      <c r="D28" s="376"/>
      <c r="E28" s="377" t="str">
        <f>HYPERLINK("company\doc"&amp;AE28&amp;"","تصویر آگهی ثبت")</f>
        <v>تصویر آگهی ثبت</v>
      </c>
      <c r="F28" s="378"/>
      <c r="G28" s="378"/>
      <c r="H28" s="378"/>
      <c r="I28" s="378"/>
      <c r="J28" s="378"/>
      <c r="K28" s="379" t="s">
        <v>19</v>
      </c>
      <c r="L28" s="379"/>
      <c r="M28" s="379"/>
      <c r="N28" s="380" t="str">
        <f>HYPERLINK("company\doc"&amp;AF28&amp;"","تصویر گواهینامه صلاحیت")</f>
        <v>تصویر گواهینامه صلاحیت</v>
      </c>
      <c r="O28" s="381"/>
      <c r="P28" s="381"/>
      <c r="Q28" s="357" t="s">
        <v>221</v>
      </c>
      <c r="R28" s="358"/>
      <c r="S28" s="358"/>
      <c r="T28" s="359"/>
      <c r="U28" s="363" t="str">
        <f>HYPERLINK("company\doc"&amp;AG28&amp;"","تصویر مدارک مالکیت/اجاره نامه دفاتر، یارد و انبارها")</f>
        <v>تصویر مدارک مالکیت/اجاره نامه دفاتر، یارد و انبارها</v>
      </c>
      <c r="V28" s="364"/>
      <c r="W28" s="365"/>
      <c r="X28" s="369"/>
      <c r="Y28" s="370"/>
      <c r="Z28" s="370"/>
      <c r="AA28" s="370"/>
      <c r="AB28" s="370"/>
      <c r="AC28" s="370"/>
      <c r="AD28" s="371"/>
      <c r="AE28" s="207">
        <v>2</v>
      </c>
      <c r="AF28" s="207">
        <v>5</v>
      </c>
      <c r="AG28" s="207">
        <v>8</v>
      </c>
    </row>
    <row r="29" spans="1:33" s="120" customFormat="1" ht="24" customHeight="1" thickBot="1">
      <c r="A29" s="207">
        <v>1</v>
      </c>
      <c r="B29" s="382" t="s">
        <v>18</v>
      </c>
      <c r="C29" s="383"/>
      <c r="D29" s="383"/>
      <c r="E29" s="384" t="str">
        <f>HYPERLINK("company\doc"&amp;AE29&amp;"","تصویر آگهی های تغییر ضروری")</f>
        <v>تصویر آگهی های تغییر ضروری</v>
      </c>
      <c r="F29" s="385"/>
      <c r="G29" s="385"/>
      <c r="H29" s="385"/>
      <c r="I29" s="385"/>
      <c r="J29" s="385"/>
      <c r="K29" s="386" t="s">
        <v>74</v>
      </c>
      <c r="L29" s="386"/>
      <c r="M29" s="386"/>
      <c r="N29" s="380" t="str">
        <f>HYPERLINK("company\doc"&amp;AF29&amp;"","صورت های مالی حسابرسی شده")</f>
        <v>صورت های مالی حسابرسی شده</v>
      </c>
      <c r="O29" s="381"/>
      <c r="P29" s="381"/>
      <c r="Q29" s="360"/>
      <c r="R29" s="361"/>
      <c r="S29" s="361"/>
      <c r="T29" s="362"/>
      <c r="U29" s="366"/>
      <c r="V29" s="367"/>
      <c r="W29" s="368"/>
      <c r="X29" s="372"/>
      <c r="Y29" s="373"/>
      <c r="Z29" s="373"/>
      <c r="AA29" s="373"/>
      <c r="AB29" s="373"/>
      <c r="AC29" s="373"/>
      <c r="AD29" s="374"/>
      <c r="AE29" s="207">
        <v>3</v>
      </c>
      <c r="AF29" s="207">
        <v>6</v>
      </c>
      <c r="AG29" s="207">
        <v>9</v>
      </c>
    </row>
    <row r="30" spans="1:33" s="120" customFormat="1" ht="24" customHeight="1">
      <c r="B30" s="286"/>
      <c r="C30" s="286"/>
      <c r="D30" s="286"/>
      <c r="E30" s="287"/>
      <c r="F30" s="287"/>
      <c r="G30" s="287"/>
      <c r="H30" s="287"/>
      <c r="I30" s="287"/>
      <c r="J30" s="287"/>
      <c r="K30" s="288"/>
      <c r="L30" s="288"/>
      <c r="M30" s="288"/>
      <c r="N30" s="287"/>
      <c r="O30" s="287"/>
      <c r="P30" s="287"/>
      <c r="Q30" s="289"/>
      <c r="R30" s="289"/>
      <c r="S30" s="289"/>
      <c r="T30" s="289"/>
      <c r="U30" s="289"/>
      <c r="V30" s="289"/>
      <c r="W30" s="289"/>
      <c r="X30" s="290"/>
      <c r="Y30" s="290"/>
      <c r="Z30" s="290"/>
      <c r="AA30" s="290"/>
      <c r="AB30" s="290"/>
      <c r="AC30" s="290"/>
      <c r="AD30" s="290"/>
    </row>
    <row r="31" spans="1:33" s="120" customFormat="1" ht="24" customHeight="1"/>
    <row r="32" spans="1:33" s="120" customFormat="1" ht="24" customHeight="1"/>
    <row r="33" s="120" customFormat="1" ht="24" customHeight="1"/>
    <row r="34" s="120" customFormat="1" ht="24" customHeight="1"/>
    <row r="35" s="120" customFormat="1" ht="24" customHeight="1"/>
    <row r="36" s="120" customFormat="1" ht="24" customHeight="1"/>
    <row r="37" s="120" customFormat="1" ht="24" customHeight="1"/>
    <row r="38" s="120" customFormat="1" ht="24" customHeight="1"/>
    <row r="39" s="120" customFormat="1" ht="24" customHeight="1"/>
    <row r="40" s="120" customFormat="1" ht="24" customHeight="1"/>
    <row r="41" s="120" customFormat="1" ht="24" customHeight="1"/>
    <row r="42" s="120" customFormat="1" ht="24" customHeight="1"/>
    <row r="43" s="120" customFormat="1" ht="24" customHeight="1"/>
    <row r="44" s="120" customFormat="1" ht="24" customHeight="1"/>
    <row r="45" s="120" customFormat="1" ht="24" customHeight="1"/>
    <row r="46" s="120" customFormat="1" ht="24" customHeight="1"/>
    <row r="47" s="120" customFormat="1" ht="24" customHeight="1"/>
    <row r="48" s="120" customFormat="1" ht="24" customHeight="1"/>
    <row r="49" spans="10:13" s="120" customFormat="1" ht="24" customHeight="1">
      <c r="J49"/>
      <c r="K49"/>
      <c r="L49"/>
      <c r="M49"/>
    </row>
  </sheetData>
  <protectedRanges>
    <protectedRange sqref="L25 P25 T25 E21:E24" name="Range1"/>
    <protectedRange sqref="X13:AA20" name="Range7_1"/>
    <protectedRange sqref="H13:H14 H17:H18 E12:E20 M13:M20 S13:S20 V13:V20 P13:P20" name="Range1_1"/>
  </protectedRanges>
  <mergeCells count="124">
    <mergeCell ref="H2:U2"/>
    <mergeCell ref="B4:AD4"/>
    <mergeCell ref="B5:AD5"/>
    <mergeCell ref="B6:AD6"/>
    <mergeCell ref="B7:AD7"/>
    <mergeCell ref="B8:AD8"/>
    <mergeCell ref="B10:AD10"/>
    <mergeCell ref="B11:J11"/>
    <mergeCell ref="K11:AD11"/>
    <mergeCell ref="B12:D12"/>
    <mergeCell ref="E12:J12"/>
    <mergeCell ref="K12:L12"/>
    <mergeCell ref="M12:O12"/>
    <mergeCell ref="P12:R12"/>
    <mergeCell ref="S12:U12"/>
    <mergeCell ref="V12:W12"/>
    <mergeCell ref="X12:AA12"/>
    <mergeCell ref="AB12:AD12"/>
    <mergeCell ref="AB13:AD13"/>
    <mergeCell ref="B14:D14"/>
    <mergeCell ref="E14:G14"/>
    <mergeCell ref="H14:J14"/>
    <mergeCell ref="K14:L14"/>
    <mergeCell ref="M14:O14"/>
    <mergeCell ref="P14:R14"/>
    <mergeCell ref="S14:U14"/>
    <mergeCell ref="V14:W14"/>
    <mergeCell ref="X14:AA14"/>
    <mergeCell ref="AB14:AD14"/>
    <mergeCell ref="B13:D13"/>
    <mergeCell ref="E13:G13"/>
    <mergeCell ref="H13:J13"/>
    <mergeCell ref="K13:L13"/>
    <mergeCell ref="M13:O13"/>
    <mergeCell ref="P13:R13"/>
    <mergeCell ref="S13:U13"/>
    <mergeCell ref="V13:W13"/>
    <mergeCell ref="X13:AA13"/>
    <mergeCell ref="B15:D15"/>
    <mergeCell ref="E15:J15"/>
    <mergeCell ref="K15:L15"/>
    <mergeCell ref="M15:O15"/>
    <mergeCell ref="P15:R15"/>
    <mergeCell ref="S15:U15"/>
    <mergeCell ref="V15:W15"/>
    <mergeCell ref="X15:AA15"/>
    <mergeCell ref="AB15:AD15"/>
    <mergeCell ref="B16:D16"/>
    <mergeCell ref="K16:L16"/>
    <mergeCell ref="M16:O16"/>
    <mergeCell ref="P16:R16"/>
    <mergeCell ref="S16:U16"/>
    <mergeCell ref="V16:W16"/>
    <mergeCell ref="X16:AA16"/>
    <mergeCell ref="AB16:AD16"/>
    <mergeCell ref="B19:D19"/>
    <mergeCell ref="E19:H19"/>
    <mergeCell ref="I19:J19"/>
    <mergeCell ref="K19:L19"/>
    <mergeCell ref="AB19:AD19"/>
    <mergeCell ref="E16:J16"/>
    <mergeCell ref="M18:O18"/>
    <mergeCell ref="P18:R18"/>
    <mergeCell ref="S18:U18"/>
    <mergeCell ref="V18:W18"/>
    <mergeCell ref="X18:AA18"/>
    <mergeCell ref="M19:O19"/>
    <mergeCell ref="P19:R19"/>
    <mergeCell ref="S19:U19"/>
    <mergeCell ref="V19:W19"/>
    <mergeCell ref="B21:D21"/>
    <mergeCell ref="E21:AD21"/>
    <mergeCell ref="S17:U17"/>
    <mergeCell ref="V17:W17"/>
    <mergeCell ref="X17:AA17"/>
    <mergeCell ref="AB17:AD17"/>
    <mergeCell ref="B18:D18"/>
    <mergeCell ref="K18:L18"/>
    <mergeCell ref="AB18:AD18"/>
    <mergeCell ref="B17:D17"/>
    <mergeCell ref="K17:L17"/>
    <mergeCell ref="M17:O17"/>
    <mergeCell ref="P17:R17"/>
    <mergeCell ref="X19:AA19"/>
    <mergeCell ref="B20:D20"/>
    <mergeCell ref="E20:AA20"/>
    <mergeCell ref="AB20:AD20"/>
    <mergeCell ref="E18:J18"/>
    <mergeCell ref="E17:J17"/>
    <mergeCell ref="B22:D22"/>
    <mergeCell ref="B25:K25"/>
    <mergeCell ref="L25:N25"/>
    <mergeCell ref="P25:R25"/>
    <mergeCell ref="T25:AD25"/>
    <mergeCell ref="Z22:AB22"/>
    <mergeCell ref="E22:Y22"/>
    <mergeCell ref="AC22:AD22"/>
    <mergeCell ref="B23:D23"/>
    <mergeCell ref="E23:Y23"/>
    <mergeCell ref="Z23:AB23"/>
    <mergeCell ref="AC23:AD23"/>
    <mergeCell ref="B24:D24"/>
    <mergeCell ref="E24:Y24"/>
    <mergeCell ref="Z24:AB24"/>
    <mergeCell ref="AC24:AD24"/>
    <mergeCell ref="Q28:T29"/>
    <mergeCell ref="U28:W29"/>
    <mergeCell ref="X28:AD29"/>
    <mergeCell ref="B28:D28"/>
    <mergeCell ref="E28:J28"/>
    <mergeCell ref="K28:M28"/>
    <mergeCell ref="N28:P28"/>
    <mergeCell ref="B29:D29"/>
    <mergeCell ref="E29:J29"/>
    <mergeCell ref="K29:M29"/>
    <mergeCell ref="N29:P29"/>
    <mergeCell ref="B26:AD26"/>
    <mergeCell ref="B27:D27"/>
    <mergeCell ref="E27:J27"/>
    <mergeCell ref="K27:M27"/>
    <mergeCell ref="N27:P27"/>
    <mergeCell ref="Q27:T27"/>
    <mergeCell ref="U27:W27"/>
    <mergeCell ref="X27:AD27"/>
  </mergeCells>
  <pageMargins left="0.70866141732283472" right="0.70866141732283472" top="0.74803149606299213" bottom="0.74803149606299213" header="0.31496062992125984" footer="0.31496062992125984"/>
  <pageSetup paperSize="9" scale="85" orientation="landscape" r:id="rId1"/>
  <drawing r:id="rId2"/>
  <legacyDrawing r:id="rId3"/>
  <oleObjects>
    <mc:AlternateContent xmlns:mc="http://schemas.openxmlformats.org/markup-compatibility/2006">
      <mc:Choice Requires="x14">
        <oleObject progId="MSPhotoEd.3" shapeId="3073" r:id="rId4">
          <objectPr defaultSize="0" autoPict="0" r:id="rId5">
            <anchor moveWithCells="1">
              <from>
                <xdr:col>1</xdr:col>
                <xdr:colOff>171450</xdr:colOff>
                <xdr:row>0</xdr:row>
                <xdr:rowOff>666750</xdr:rowOff>
              </from>
              <to>
                <xdr:col>4</xdr:col>
                <xdr:colOff>114300</xdr:colOff>
                <xdr:row>0</xdr:row>
                <xdr:rowOff>1447800</xdr:rowOff>
              </to>
            </anchor>
          </objectPr>
        </oleObject>
      </mc:Choice>
      <mc:Fallback>
        <oleObject progId="MSPhotoEd.3" shapeId="307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V203"/>
  <sheetViews>
    <sheetView rightToLeft="1" zoomScale="55" zoomScaleNormal="55" workbookViewId="0"/>
  </sheetViews>
  <sheetFormatPr defaultColWidth="9" defaultRowHeight="22.5" customHeight="1"/>
  <cols>
    <col min="1" max="1" width="2.28515625" style="1" customWidth="1"/>
    <col min="2" max="2" width="1.7109375" style="1" customWidth="1"/>
    <col min="3" max="3" width="5.7109375" style="1" customWidth="1"/>
    <col min="4" max="4" width="1" style="1" customWidth="1"/>
    <col min="5" max="5" width="0.85546875" style="1" customWidth="1"/>
    <col min="6" max="6" width="1" style="1" customWidth="1"/>
    <col min="7" max="7" width="9" style="1" customWidth="1"/>
    <col min="8" max="8" width="17.42578125" style="1" customWidth="1"/>
    <col min="9" max="9" width="1" style="1" customWidth="1"/>
    <col min="10" max="10" width="9" style="1"/>
    <col min="11" max="11" width="1.28515625" style="1" customWidth="1"/>
    <col min="12" max="12" width="19" style="1" customWidth="1"/>
    <col min="13" max="13" width="1.28515625" style="1" customWidth="1"/>
    <col min="14" max="14" width="12.85546875" style="1" customWidth="1"/>
    <col min="15" max="15" width="17.7109375" style="1" customWidth="1"/>
    <col min="16" max="16" width="1.28515625" style="1" customWidth="1"/>
    <col min="17" max="17" width="11.85546875" style="1" customWidth="1"/>
    <col min="18" max="18" width="3.85546875" style="1" customWidth="1"/>
    <col min="19" max="19" width="13" style="1" customWidth="1"/>
    <col min="20" max="20" width="1.140625" style="1" customWidth="1"/>
    <col min="21" max="21" width="14.85546875" style="1" customWidth="1"/>
    <col min="22" max="22" width="18.28515625" style="1" customWidth="1"/>
    <col min="23" max="23" width="1.28515625" style="1" customWidth="1"/>
    <col min="24" max="24" width="14.7109375" style="1" customWidth="1"/>
    <col min="25" max="25" width="29.42578125" style="1" customWidth="1"/>
    <col min="26" max="26" width="1.85546875" style="1" customWidth="1"/>
    <col min="27" max="27" width="1.28515625" style="1" customWidth="1"/>
    <col min="28" max="31" width="9" style="1"/>
    <col min="32" max="32" width="16.28515625" style="1" customWidth="1"/>
    <col min="33" max="33" width="32.28515625" style="1" customWidth="1"/>
    <col min="34" max="34" width="24.140625" style="1" customWidth="1"/>
    <col min="35" max="35" width="29.85546875" style="1" customWidth="1"/>
    <col min="36" max="36" width="26.28515625" style="1" customWidth="1"/>
    <col min="37" max="16384" width="9" style="1"/>
  </cols>
  <sheetData>
    <row r="1" spans="3:100" ht="125.1" customHeight="1" thickBot="1"/>
    <row r="2" spans="3:100" ht="38.25" customHeight="1" thickBot="1">
      <c r="J2" s="594" t="s">
        <v>159</v>
      </c>
      <c r="K2" s="595"/>
      <c r="L2" s="595"/>
      <c r="M2" s="595"/>
      <c r="N2" s="595"/>
      <c r="O2" s="595"/>
      <c r="P2" s="595"/>
      <c r="Q2" s="595"/>
      <c r="R2" s="595"/>
      <c r="S2" s="595"/>
      <c r="T2" s="595"/>
      <c r="U2" s="595"/>
      <c r="V2" s="595"/>
      <c r="W2" s="480">
        <f>main!E12</f>
        <v>30</v>
      </c>
      <c r="X2" s="481"/>
      <c r="Y2" s="217"/>
      <c r="Z2" s="217"/>
    </row>
    <row r="4" spans="3:100" ht="17.25" customHeight="1" thickBot="1">
      <c r="X4" s="596"/>
      <c r="Y4" s="596"/>
      <c r="Z4" s="9"/>
    </row>
    <row r="5" spans="3:100" ht="37.5" customHeight="1">
      <c r="C5" s="599" t="s">
        <v>146</v>
      </c>
      <c r="D5" s="600"/>
      <c r="E5" s="600"/>
      <c r="F5" s="600"/>
      <c r="G5" s="600"/>
      <c r="H5" s="600"/>
      <c r="I5" s="600"/>
      <c r="J5" s="600"/>
      <c r="K5" s="600"/>
      <c r="L5" s="600"/>
      <c r="M5" s="600"/>
      <c r="N5" s="600"/>
      <c r="O5" s="600"/>
      <c r="P5" s="600"/>
      <c r="Q5" s="600"/>
      <c r="R5" s="600"/>
      <c r="S5" s="600"/>
      <c r="T5" s="600"/>
      <c r="U5" s="600"/>
      <c r="V5" s="600"/>
      <c r="W5" s="600"/>
      <c r="X5" s="600"/>
      <c r="Y5" s="601"/>
      <c r="Z5" s="11"/>
      <c r="AA5" s="11"/>
      <c r="AB5" s="11"/>
      <c r="AC5" s="11"/>
      <c r="AK5" s="145"/>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c r="BS5" s="145"/>
      <c r="BT5" s="145"/>
      <c r="BU5" s="145"/>
      <c r="BV5" s="145"/>
      <c r="BW5" s="145"/>
      <c r="BX5" s="145"/>
      <c r="BY5" s="145"/>
      <c r="BZ5" s="145"/>
      <c r="CA5" s="145"/>
      <c r="CB5" s="145"/>
      <c r="CC5" s="145"/>
      <c r="CD5" s="145"/>
      <c r="CE5" s="145"/>
      <c r="CF5" s="145"/>
      <c r="CG5" s="145"/>
      <c r="CH5" s="145"/>
      <c r="CI5" s="145"/>
      <c r="CJ5" s="145"/>
      <c r="CK5" s="145"/>
      <c r="CL5" s="145"/>
      <c r="CM5" s="145"/>
      <c r="CN5" s="145"/>
      <c r="CO5" s="145"/>
      <c r="CP5" s="145"/>
      <c r="CQ5" s="145"/>
      <c r="CR5" s="145"/>
      <c r="CS5" s="145"/>
      <c r="CT5" s="145"/>
      <c r="CU5" s="145"/>
      <c r="CV5" s="145"/>
    </row>
    <row r="6" spans="3:100" ht="6.75" customHeight="1">
      <c r="C6" s="602"/>
      <c r="D6" s="603"/>
      <c r="E6" s="603"/>
      <c r="F6" s="603"/>
      <c r="G6" s="603"/>
      <c r="H6" s="603"/>
      <c r="I6" s="603"/>
      <c r="J6" s="603"/>
      <c r="K6" s="603"/>
      <c r="L6" s="603"/>
      <c r="M6" s="603"/>
      <c r="N6" s="603"/>
      <c r="O6" s="603"/>
      <c r="P6" s="603"/>
      <c r="Q6" s="603"/>
      <c r="R6" s="603"/>
      <c r="S6" s="603"/>
      <c r="T6" s="603"/>
      <c r="U6" s="603"/>
      <c r="V6" s="603"/>
      <c r="W6" s="603"/>
      <c r="X6" s="603"/>
      <c r="Y6" s="604"/>
      <c r="Z6" s="10"/>
      <c r="AA6" s="10"/>
      <c r="AB6" s="10"/>
      <c r="AC6" s="10"/>
    </row>
    <row r="7" spans="3:100" ht="120.75" customHeight="1">
      <c r="C7" s="605" t="s">
        <v>201</v>
      </c>
      <c r="D7" s="606"/>
      <c r="E7" s="606"/>
      <c r="F7" s="606"/>
      <c r="G7" s="606"/>
      <c r="H7" s="606"/>
      <c r="I7" s="606"/>
      <c r="J7" s="606"/>
      <c r="K7" s="606"/>
      <c r="L7" s="606"/>
      <c r="M7" s="606"/>
      <c r="N7" s="606"/>
      <c r="O7" s="606"/>
      <c r="P7" s="606"/>
      <c r="Q7" s="606"/>
      <c r="R7" s="606"/>
      <c r="S7" s="606"/>
      <c r="T7" s="606"/>
      <c r="U7" s="606"/>
      <c r="V7" s="606"/>
      <c r="W7" s="606"/>
      <c r="X7" s="606"/>
      <c r="Y7" s="607"/>
      <c r="Z7" s="10"/>
      <c r="AA7" s="10"/>
      <c r="AB7" s="10"/>
      <c r="AC7" s="10"/>
      <c r="AJ7" s="146"/>
      <c r="AK7" s="145"/>
      <c r="AL7" s="145"/>
      <c r="AM7" s="145"/>
      <c r="AN7" s="145"/>
      <c r="AO7" s="145"/>
      <c r="AP7" s="145"/>
      <c r="AQ7" s="145"/>
      <c r="AR7" s="145"/>
      <c r="AS7" s="145"/>
      <c r="AT7" s="145"/>
      <c r="AU7" s="145"/>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row>
    <row r="8" spans="3:100" ht="37.5" customHeight="1">
      <c r="C8" s="482" t="s">
        <v>202</v>
      </c>
      <c r="D8" s="483"/>
      <c r="E8" s="483"/>
      <c r="F8" s="483"/>
      <c r="G8" s="483"/>
      <c r="H8" s="483"/>
      <c r="I8" s="483"/>
      <c r="J8" s="483"/>
      <c r="K8" s="483"/>
      <c r="L8" s="483"/>
      <c r="M8" s="483"/>
      <c r="N8" s="483"/>
      <c r="O8" s="483"/>
      <c r="P8" s="483"/>
      <c r="Q8" s="483"/>
      <c r="R8" s="483"/>
      <c r="S8" s="483"/>
      <c r="T8" s="483"/>
      <c r="U8" s="483"/>
      <c r="V8" s="483"/>
      <c r="W8" s="483"/>
      <c r="X8" s="483"/>
      <c r="Y8" s="484"/>
      <c r="Z8" s="12"/>
      <c r="AA8" s="12"/>
      <c r="AB8" s="12"/>
      <c r="AC8" s="12"/>
    </row>
    <row r="9" spans="3:100" ht="37.5" customHeight="1">
      <c r="C9" s="482" t="s">
        <v>147</v>
      </c>
      <c r="D9" s="483"/>
      <c r="E9" s="483"/>
      <c r="F9" s="483"/>
      <c r="G9" s="483"/>
      <c r="H9" s="483"/>
      <c r="I9" s="483"/>
      <c r="J9" s="483"/>
      <c r="K9" s="483"/>
      <c r="L9" s="483"/>
      <c r="M9" s="483"/>
      <c r="N9" s="483"/>
      <c r="O9" s="483"/>
      <c r="P9" s="483"/>
      <c r="Q9" s="483"/>
      <c r="R9" s="483"/>
      <c r="S9" s="483"/>
      <c r="T9" s="483"/>
      <c r="U9" s="483"/>
      <c r="V9" s="483"/>
      <c r="W9" s="483"/>
      <c r="X9" s="483"/>
      <c r="Y9" s="484"/>
      <c r="Z9" s="13"/>
      <c r="AA9" s="13"/>
      <c r="AB9" s="13"/>
      <c r="AC9" s="13"/>
    </row>
    <row r="10" spans="3:100" ht="37.5" customHeight="1">
      <c r="C10" s="608" t="s">
        <v>175</v>
      </c>
      <c r="D10" s="609"/>
      <c r="E10" s="609"/>
      <c r="F10" s="609"/>
      <c r="G10" s="609"/>
      <c r="H10" s="609"/>
      <c r="I10" s="609"/>
      <c r="J10" s="609"/>
      <c r="K10" s="609"/>
      <c r="L10" s="609"/>
      <c r="M10" s="609"/>
      <c r="N10" s="609"/>
      <c r="O10" s="609"/>
      <c r="P10" s="609"/>
      <c r="Q10" s="609"/>
      <c r="R10" s="609"/>
      <c r="S10" s="609"/>
      <c r="T10" s="609"/>
      <c r="U10" s="609"/>
      <c r="V10" s="609"/>
      <c r="W10" s="609"/>
      <c r="X10" s="609"/>
      <c r="Y10" s="610"/>
      <c r="Z10" s="13"/>
      <c r="AA10" s="13"/>
      <c r="AO10" s="19"/>
      <c r="AQ10" s="256"/>
    </row>
    <row r="11" spans="3:100" ht="84.75" customHeight="1">
      <c r="C11" s="482" t="s">
        <v>157</v>
      </c>
      <c r="D11" s="483"/>
      <c r="E11" s="483"/>
      <c r="F11" s="483"/>
      <c r="G11" s="483"/>
      <c r="H11" s="483"/>
      <c r="I11" s="483"/>
      <c r="J11" s="483"/>
      <c r="K11" s="483"/>
      <c r="L11" s="483"/>
      <c r="M11" s="483"/>
      <c r="N11" s="483"/>
      <c r="O11" s="483"/>
      <c r="P11" s="483"/>
      <c r="Q11" s="483"/>
      <c r="R11" s="483"/>
      <c r="S11" s="483"/>
      <c r="T11" s="483"/>
      <c r="U11" s="483"/>
      <c r="V11" s="483"/>
      <c r="W11" s="483"/>
      <c r="X11" s="483"/>
      <c r="Y11" s="484"/>
      <c r="Z11" s="13"/>
      <c r="AA11" s="13"/>
      <c r="AB11" s="13"/>
      <c r="AC11" s="13"/>
    </row>
    <row r="12" spans="3:100" ht="89.25" customHeight="1">
      <c r="C12" s="482" t="s">
        <v>158</v>
      </c>
      <c r="D12" s="483"/>
      <c r="E12" s="483"/>
      <c r="F12" s="483"/>
      <c r="G12" s="483"/>
      <c r="H12" s="483"/>
      <c r="I12" s="483"/>
      <c r="J12" s="483"/>
      <c r="K12" s="483"/>
      <c r="L12" s="483"/>
      <c r="M12" s="483"/>
      <c r="N12" s="483"/>
      <c r="O12" s="483"/>
      <c r="P12" s="483"/>
      <c r="Q12" s="483"/>
      <c r="R12" s="483"/>
      <c r="S12" s="483"/>
      <c r="T12" s="483"/>
      <c r="U12" s="483"/>
      <c r="V12" s="483"/>
      <c r="W12" s="483"/>
      <c r="X12" s="483"/>
      <c r="Y12" s="484"/>
      <c r="Z12" s="13"/>
      <c r="AA12" s="13"/>
      <c r="AB12" s="13"/>
      <c r="AC12" s="13"/>
    </row>
    <row r="13" spans="3:100" ht="53.25" customHeight="1">
      <c r="C13" s="482" t="s">
        <v>203</v>
      </c>
      <c r="D13" s="483"/>
      <c r="E13" s="483"/>
      <c r="F13" s="483"/>
      <c r="G13" s="483"/>
      <c r="H13" s="483"/>
      <c r="I13" s="483"/>
      <c r="J13" s="483"/>
      <c r="K13" s="483"/>
      <c r="L13" s="483"/>
      <c r="M13" s="483"/>
      <c r="N13" s="483"/>
      <c r="O13" s="483"/>
      <c r="P13" s="483"/>
      <c r="Q13" s="483"/>
      <c r="R13" s="483"/>
      <c r="S13" s="483"/>
      <c r="T13" s="483"/>
      <c r="U13" s="483"/>
      <c r="V13" s="483"/>
      <c r="W13" s="483"/>
      <c r="X13" s="483"/>
      <c r="Y13" s="484"/>
      <c r="Z13" s="13"/>
      <c r="AA13" s="13"/>
      <c r="AB13" s="13"/>
      <c r="AC13" s="13"/>
    </row>
    <row r="14" spans="3:100" ht="35.25" customHeight="1">
      <c r="C14" s="562" t="s">
        <v>176</v>
      </c>
      <c r="D14" s="563"/>
      <c r="E14" s="563"/>
      <c r="F14" s="563"/>
      <c r="G14" s="563"/>
      <c r="H14" s="563"/>
      <c r="I14" s="563"/>
      <c r="J14" s="563"/>
      <c r="K14" s="563"/>
      <c r="L14" s="563"/>
      <c r="M14" s="563"/>
      <c r="N14" s="563"/>
      <c r="O14" s="563"/>
      <c r="P14" s="563"/>
      <c r="Q14" s="563"/>
      <c r="R14" s="563"/>
      <c r="S14" s="563"/>
      <c r="T14" s="563"/>
      <c r="U14" s="563"/>
      <c r="V14" s="563"/>
      <c r="W14" s="563"/>
      <c r="X14" s="563"/>
      <c r="Y14" s="564"/>
      <c r="Z14" s="13"/>
      <c r="AA14" s="13"/>
      <c r="AO14" s="19"/>
      <c r="AQ14" s="255"/>
    </row>
    <row r="15" spans="3:100" s="3" customFormat="1" ht="55.5" customHeight="1" thickBot="1">
      <c r="C15" s="565" t="s">
        <v>204</v>
      </c>
      <c r="D15" s="566"/>
      <c r="E15" s="566"/>
      <c r="F15" s="566"/>
      <c r="G15" s="566"/>
      <c r="H15" s="566"/>
      <c r="I15" s="566"/>
      <c r="J15" s="566"/>
      <c r="K15" s="566"/>
      <c r="L15" s="566"/>
      <c r="M15" s="566"/>
      <c r="N15" s="566"/>
      <c r="O15" s="566"/>
      <c r="P15" s="566"/>
      <c r="Q15" s="566"/>
      <c r="R15" s="566"/>
      <c r="S15" s="566"/>
      <c r="T15" s="566"/>
      <c r="U15" s="566"/>
      <c r="V15" s="566"/>
      <c r="W15" s="566"/>
      <c r="X15" s="566"/>
      <c r="Y15" s="567"/>
      <c r="Z15" s="13"/>
      <c r="AA15" s="13"/>
      <c r="AO15" s="147"/>
      <c r="AQ15" s="148"/>
    </row>
    <row r="18" spans="2:43" s="53" customFormat="1" ht="27" customHeight="1">
      <c r="C18" s="193"/>
      <c r="D18" s="193"/>
      <c r="E18" s="193"/>
      <c r="F18" s="193"/>
      <c r="G18" s="193"/>
      <c r="H18" s="195">
        <v>12</v>
      </c>
      <c r="I18" s="196"/>
      <c r="J18" s="195">
        <v>11</v>
      </c>
      <c r="K18" s="196"/>
      <c r="L18" s="485"/>
      <c r="M18" s="485"/>
      <c r="N18" s="485"/>
      <c r="O18" s="559"/>
      <c r="P18" s="559"/>
      <c r="Q18" s="196">
        <v>7</v>
      </c>
      <c r="R18" s="196">
        <v>6</v>
      </c>
      <c r="S18" s="196">
        <v>5</v>
      </c>
      <c r="T18" s="196"/>
      <c r="U18" s="196">
        <v>4</v>
      </c>
      <c r="V18" s="196">
        <v>3</v>
      </c>
      <c r="W18" s="196"/>
      <c r="X18" s="196">
        <v>2</v>
      </c>
      <c r="Y18" s="197">
        <v>1</v>
      </c>
      <c r="Z18" s="54"/>
      <c r="AA18" s="54"/>
      <c r="AO18" s="55"/>
      <c r="AQ18" s="56"/>
    </row>
    <row r="19" spans="2:43" ht="18.75" customHeight="1" thickBot="1">
      <c r="C19" s="15"/>
      <c r="D19" s="15"/>
      <c r="E19" s="15"/>
      <c r="F19" s="15"/>
      <c r="G19" s="15"/>
      <c r="H19" s="15"/>
      <c r="I19" s="15"/>
      <c r="J19" s="15"/>
      <c r="K19" s="15"/>
      <c r="L19" s="15"/>
      <c r="M19" s="15"/>
      <c r="N19" s="15"/>
      <c r="O19" s="15"/>
      <c r="P19" s="15"/>
      <c r="Q19" s="15"/>
      <c r="R19" s="15"/>
      <c r="S19" s="15"/>
      <c r="T19" s="15"/>
      <c r="U19" s="15"/>
      <c r="V19" s="18"/>
      <c r="W19" s="18"/>
      <c r="X19" s="15"/>
      <c r="Y19" s="15"/>
      <c r="Z19" s="13"/>
      <c r="AA19" s="14"/>
      <c r="AB19" s="14"/>
      <c r="AC19" s="14"/>
    </row>
    <row r="20" spans="2:43" s="53" customFormat="1" ht="30.75" customHeight="1" thickBot="1">
      <c r="B20" s="140"/>
      <c r="C20" s="551" t="s">
        <v>172</v>
      </c>
      <c r="D20" s="552"/>
      <c r="E20" s="552"/>
      <c r="F20" s="552"/>
      <c r="G20" s="552"/>
      <c r="H20" s="552"/>
      <c r="I20" s="552"/>
      <c r="J20" s="552"/>
      <c r="K20" s="553"/>
      <c r="L20" s="550"/>
      <c r="M20" s="550"/>
      <c r="N20" s="550"/>
      <c r="O20" s="550"/>
      <c r="P20" s="109"/>
      <c r="Q20" s="109"/>
      <c r="R20" s="547" t="s">
        <v>142</v>
      </c>
      <c r="S20" s="548"/>
      <c r="T20" s="548"/>
      <c r="U20" s="548"/>
      <c r="V20" s="548"/>
      <c r="W20" s="548"/>
      <c r="X20" s="548"/>
      <c r="Y20" s="548"/>
      <c r="Z20" s="549"/>
      <c r="AA20" s="54"/>
      <c r="AB20" s="54"/>
      <c r="AC20" s="54"/>
      <c r="AE20" s="138"/>
      <c r="AJ20" s="105"/>
    </row>
    <row r="21" spans="2:43" s="53" customFormat="1" ht="9" customHeight="1" thickBot="1">
      <c r="F21" s="110"/>
      <c r="G21" s="110"/>
      <c r="H21" s="110"/>
      <c r="I21" s="110"/>
      <c r="J21" s="110"/>
      <c r="K21" s="110"/>
      <c r="L21" s="110"/>
      <c r="M21" s="111"/>
      <c r="N21" s="111"/>
      <c r="O21" s="111"/>
      <c r="P21" s="111"/>
      <c r="Q21" s="111"/>
      <c r="R21" s="111"/>
      <c r="S21" s="111"/>
      <c r="T21" s="111"/>
      <c r="AJ21" s="200"/>
    </row>
    <row r="22" spans="2:43" s="53" customFormat="1" ht="6" customHeight="1">
      <c r="B22" s="57"/>
      <c r="C22" s="58"/>
      <c r="D22" s="58"/>
      <c r="E22" s="58"/>
      <c r="F22" s="58"/>
      <c r="G22" s="58"/>
      <c r="H22" s="58"/>
      <c r="I22" s="58"/>
      <c r="J22" s="58"/>
      <c r="K22" s="58"/>
      <c r="L22" s="58"/>
      <c r="M22" s="58"/>
      <c r="N22" s="58"/>
      <c r="O22" s="58"/>
      <c r="P22" s="58"/>
      <c r="Q22" s="58"/>
      <c r="R22" s="58"/>
      <c r="S22" s="58"/>
      <c r="T22" s="58"/>
      <c r="U22" s="58"/>
      <c r="V22" s="58"/>
      <c r="W22" s="58"/>
      <c r="X22" s="58"/>
      <c r="Y22" s="58"/>
      <c r="Z22" s="58"/>
      <c r="AA22" s="59"/>
      <c r="AJ22" s="200"/>
    </row>
    <row r="23" spans="2:43" s="53" customFormat="1" ht="26.25" customHeight="1">
      <c r="B23" s="60"/>
      <c r="C23" s="557" t="s">
        <v>23</v>
      </c>
      <c r="D23" s="61"/>
      <c r="E23" s="62"/>
      <c r="F23" s="490" t="s">
        <v>34</v>
      </c>
      <c r="G23" s="490"/>
      <c r="H23" s="491"/>
      <c r="I23" s="543"/>
      <c r="J23" s="544"/>
      <c r="K23" s="544"/>
      <c r="L23" s="544"/>
      <c r="M23" s="544"/>
      <c r="N23" s="544"/>
      <c r="O23" s="545"/>
      <c r="P23" s="63"/>
      <c r="Q23" s="64" t="s">
        <v>35</v>
      </c>
      <c r="R23" s="543"/>
      <c r="S23" s="544"/>
      <c r="T23" s="544"/>
      <c r="U23" s="544"/>
      <c r="V23" s="544"/>
      <c r="W23" s="544"/>
      <c r="X23" s="544"/>
      <c r="Y23" s="545"/>
      <c r="Z23" s="65"/>
      <c r="AA23" s="66"/>
      <c r="AJ23" s="201"/>
    </row>
    <row r="24" spans="2:43" s="53" customFormat="1" ht="8.25" customHeight="1">
      <c r="B24" s="60"/>
      <c r="C24" s="558"/>
      <c r="D24" s="61"/>
      <c r="E24" s="62"/>
      <c r="F24" s="67"/>
      <c r="G24" s="67"/>
      <c r="H24" s="67"/>
      <c r="I24" s="68"/>
      <c r="J24" s="546"/>
      <c r="K24" s="546"/>
      <c r="L24" s="546"/>
      <c r="M24" s="546"/>
      <c r="N24" s="546"/>
      <c r="O24" s="546"/>
      <c r="P24" s="546"/>
      <c r="Q24" s="546"/>
      <c r="R24" s="546"/>
      <c r="S24" s="546"/>
      <c r="T24" s="546"/>
      <c r="U24" s="546"/>
      <c r="V24" s="546"/>
      <c r="W24" s="546"/>
      <c r="X24" s="546"/>
      <c r="Y24" s="546"/>
      <c r="Z24" s="69"/>
      <c r="AA24" s="66"/>
      <c r="AJ24" s="200"/>
    </row>
    <row r="25" spans="2:43" s="53" customFormat="1" ht="30" customHeight="1">
      <c r="B25" s="70"/>
      <c r="C25" s="71">
        <v>1</v>
      </c>
      <c r="D25" s="72"/>
      <c r="E25" s="73"/>
      <c r="F25" s="490" t="s">
        <v>36</v>
      </c>
      <c r="G25" s="490"/>
      <c r="H25" s="491"/>
      <c r="I25" s="310"/>
      <c r="J25" s="544"/>
      <c r="K25" s="544"/>
      <c r="L25" s="544"/>
      <c r="M25" s="544"/>
      <c r="N25" s="544"/>
      <c r="O25" s="544"/>
      <c r="P25" s="544"/>
      <c r="Q25" s="544"/>
      <c r="R25" s="544"/>
      <c r="S25" s="544"/>
      <c r="T25" s="544"/>
      <c r="U25" s="544"/>
      <c r="V25" s="544"/>
      <c r="W25" s="544"/>
      <c r="X25" s="544"/>
      <c r="Y25" s="545"/>
      <c r="Z25" s="74"/>
      <c r="AA25" s="66"/>
      <c r="AJ25" s="202"/>
    </row>
    <row r="26" spans="2:43" s="53" customFormat="1" ht="14.25" customHeight="1">
      <c r="B26" s="70"/>
      <c r="C26" s="518" t="s">
        <v>39</v>
      </c>
      <c r="D26" s="72"/>
      <c r="E26" s="73"/>
      <c r="F26" s="75"/>
      <c r="G26" s="75"/>
      <c r="H26" s="75"/>
      <c r="I26" s="62"/>
      <c r="J26" s="62"/>
      <c r="K26" s="62"/>
      <c r="L26" s="62"/>
      <c r="M26" s="62"/>
      <c r="N26" s="62"/>
      <c r="O26" s="62"/>
      <c r="P26" s="62"/>
      <c r="Q26" s="62"/>
      <c r="R26" s="62"/>
      <c r="S26" s="62"/>
      <c r="T26" s="62"/>
      <c r="U26" s="62"/>
      <c r="V26" s="62"/>
      <c r="W26" s="62"/>
      <c r="X26" s="62"/>
      <c r="Y26" s="62"/>
      <c r="Z26" s="76"/>
      <c r="AA26" s="66"/>
      <c r="AD26" s="112"/>
      <c r="AJ26" s="200"/>
    </row>
    <row r="27" spans="2:43" s="53" customFormat="1" ht="30" customHeight="1">
      <c r="B27" s="70"/>
      <c r="C27" s="518"/>
      <c r="D27" s="72"/>
      <c r="E27" s="73"/>
      <c r="F27" s="568" t="s">
        <v>135</v>
      </c>
      <c r="G27" s="568"/>
      <c r="H27" s="569"/>
      <c r="I27" s="311"/>
      <c r="J27" s="560"/>
      <c r="K27" s="560"/>
      <c r="L27" s="561"/>
      <c r="M27" s="77"/>
      <c r="N27" s="157" t="s">
        <v>136</v>
      </c>
      <c r="O27" s="312"/>
      <c r="P27" s="555" t="s">
        <v>137</v>
      </c>
      <c r="Q27" s="556"/>
      <c r="R27" s="520"/>
      <c r="S27" s="570"/>
      <c r="T27" s="199"/>
      <c r="U27" s="198"/>
      <c r="V27" s="175" t="s">
        <v>138</v>
      </c>
      <c r="W27" s="156"/>
      <c r="X27" s="520"/>
      <c r="Y27" s="521"/>
      <c r="Z27" s="79"/>
      <c r="AA27" s="66"/>
      <c r="AJ27" s="202"/>
    </row>
    <row r="28" spans="2:43" s="53" customFormat="1" ht="56.25" customHeight="1" thickBot="1">
      <c r="B28" s="70"/>
      <c r="C28" s="518"/>
      <c r="D28" s="72"/>
      <c r="E28" s="73"/>
      <c r="F28" s="554" t="s">
        <v>134</v>
      </c>
      <c r="G28" s="554"/>
      <c r="H28" s="554"/>
      <c r="I28" s="554"/>
      <c r="J28" s="554"/>
      <c r="K28" s="554"/>
      <c r="L28" s="554"/>
      <c r="M28" s="554"/>
      <c r="N28" s="554"/>
      <c r="O28" s="554"/>
      <c r="P28" s="554"/>
      <c r="Q28" s="554"/>
      <c r="R28" s="554"/>
      <c r="S28" s="554"/>
      <c r="T28" s="554"/>
      <c r="U28" s="554"/>
      <c r="V28" s="554"/>
      <c r="W28" s="554"/>
      <c r="X28" s="554"/>
      <c r="Y28" s="554"/>
      <c r="Z28" s="79"/>
      <c r="AA28" s="66"/>
      <c r="AJ28" s="200"/>
    </row>
    <row r="29" spans="2:43" s="53" customFormat="1" ht="7.5" customHeight="1">
      <c r="B29" s="70"/>
      <c r="C29" s="518"/>
      <c r="D29" s="72"/>
      <c r="E29" s="80"/>
      <c r="F29" s="81"/>
      <c r="G29" s="82"/>
      <c r="H29" s="82"/>
      <c r="I29" s="82"/>
      <c r="J29" s="82"/>
      <c r="K29" s="82"/>
      <c r="L29" s="82"/>
      <c r="M29" s="82"/>
      <c r="N29" s="82"/>
      <c r="O29" s="82"/>
      <c r="P29" s="82"/>
      <c r="Q29" s="82"/>
      <c r="R29" s="82"/>
      <c r="S29" s="82"/>
      <c r="T29" s="82"/>
      <c r="U29" s="82"/>
      <c r="V29" s="82"/>
      <c r="W29" s="82"/>
      <c r="X29" s="82"/>
      <c r="Y29" s="82"/>
      <c r="Z29" s="59"/>
      <c r="AA29" s="66"/>
      <c r="AJ29" s="202"/>
    </row>
    <row r="30" spans="2:43" s="53" customFormat="1" ht="27.75" customHeight="1">
      <c r="B30" s="70"/>
      <c r="C30" s="518"/>
      <c r="D30" s="72"/>
      <c r="E30" s="80"/>
      <c r="F30" s="160"/>
      <c r="G30" s="533"/>
      <c r="H30" s="534"/>
      <c r="I30" s="165"/>
      <c r="J30" s="533"/>
      <c r="K30" s="535"/>
      <c r="L30" s="534"/>
      <c r="M30" s="165"/>
      <c r="N30" s="536"/>
      <c r="O30" s="537"/>
      <c r="P30" s="165"/>
      <c r="Q30" s="536"/>
      <c r="R30" s="538"/>
      <c r="S30" s="537"/>
      <c r="T30" s="165"/>
      <c r="U30" s="536"/>
      <c r="V30" s="537"/>
      <c r="W30" s="165"/>
      <c r="X30" s="536"/>
      <c r="Y30" s="537"/>
      <c r="Z30" s="83"/>
      <c r="AA30" s="66"/>
      <c r="AJ30" s="200"/>
    </row>
    <row r="31" spans="2:43" s="53" customFormat="1" ht="4.5" customHeight="1">
      <c r="B31" s="70"/>
      <c r="C31" s="518"/>
      <c r="D31" s="72"/>
      <c r="E31" s="80"/>
      <c r="F31" s="84"/>
      <c r="G31" s="85"/>
      <c r="H31" s="85"/>
      <c r="I31" s="85"/>
      <c r="J31" s="86"/>
      <c r="K31" s="86"/>
      <c r="L31" s="86"/>
      <c r="M31" s="85"/>
      <c r="N31" s="85"/>
      <c r="O31" s="85"/>
      <c r="P31" s="62"/>
      <c r="Q31" s="62"/>
      <c r="R31" s="62"/>
      <c r="S31" s="62"/>
      <c r="T31" s="62"/>
      <c r="U31" s="62"/>
      <c r="V31" s="62"/>
      <c r="W31" s="62"/>
      <c r="X31" s="62"/>
      <c r="Y31" s="62"/>
      <c r="Z31" s="66"/>
      <c r="AA31" s="66"/>
      <c r="AJ31" s="105"/>
    </row>
    <row r="32" spans="2:43" s="53" customFormat="1" ht="24" customHeight="1">
      <c r="B32" s="70"/>
      <c r="C32" s="518"/>
      <c r="D32" s="72"/>
      <c r="E32" s="80"/>
      <c r="F32" s="187">
        <f>$Y$18</f>
        <v>1</v>
      </c>
      <c r="G32" s="541" t="str">
        <f>HYPERLINK("experience\"&amp;C25&amp;"\"&amp;F32&amp;"","مستند سرويس 1")</f>
        <v>مستند سرويس 1</v>
      </c>
      <c r="H32" s="542"/>
      <c r="I32" s="188">
        <f>$X$18</f>
        <v>2</v>
      </c>
      <c r="J32" s="516" t="str">
        <f>HYPERLINK("experience\"&amp;C25&amp;"\"&amp;I32&amp;"","مستند سرويس 2")</f>
        <v>مستند سرويس 2</v>
      </c>
      <c r="K32" s="516"/>
      <c r="L32" s="516"/>
      <c r="M32" s="189">
        <f>$V$18</f>
        <v>3</v>
      </c>
      <c r="N32" s="511" t="str">
        <f>HYPERLINK("experience\"&amp;C25&amp;"\"&amp;M32&amp;"","مستند سرويس 3")</f>
        <v>مستند سرويس 3</v>
      </c>
      <c r="O32" s="517"/>
      <c r="P32" s="189">
        <f>$U$18</f>
        <v>4</v>
      </c>
      <c r="Q32" s="511" t="str">
        <f>HYPERLINK("experience\"&amp;C25&amp;"\"&amp;P32&amp;"","مستند سرويس 4")</f>
        <v>مستند سرويس 4</v>
      </c>
      <c r="R32" s="576"/>
      <c r="S32" s="517"/>
      <c r="T32" s="190">
        <f>$S$18</f>
        <v>5</v>
      </c>
      <c r="U32" s="511" t="str">
        <f>HYPERLINK("experience\"&amp;C25&amp;"\"&amp;T32&amp;"","مستند سرويس 5")</f>
        <v>مستند سرويس 5</v>
      </c>
      <c r="V32" s="517"/>
      <c r="W32" s="191">
        <f>$R$18</f>
        <v>6</v>
      </c>
      <c r="X32" s="539" t="str">
        <f>HYPERLINK("experience\"&amp;C25&amp;"\"&amp;W32&amp;"","مستند سرويس 6")</f>
        <v>مستند سرويس 6</v>
      </c>
      <c r="Y32" s="540"/>
      <c r="Z32" s="87"/>
      <c r="AA32" s="66"/>
      <c r="AJ32" s="200"/>
    </row>
    <row r="33" spans="2:36" s="53" customFormat="1" ht="8.25" customHeight="1">
      <c r="B33" s="70"/>
      <c r="C33" s="518"/>
      <c r="D33" s="72"/>
      <c r="E33" s="80"/>
      <c r="F33" s="161"/>
      <c r="G33" s="61"/>
      <c r="H33" s="61"/>
      <c r="I33" s="159"/>
      <c r="J33" s="158"/>
      <c r="K33" s="158"/>
      <c r="L33" s="158"/>
      <c r="M33" s="62"/>
      <c r="N33" s="162"/>
      <c r="O33" s="162"/>
      <c r="P33" s="62"/>
      <c r="Q33" s="162"/>
      <c r="R33" s="162"/>
      <c r="S33" s="162"/>
      <c r="T33" s="163"/>
      <c r="U33" s="63"/>
      <c r="V33" s="63"/>
      <c r="W33" s="67"/>
      <c r="X33" s="164"/>
      <c r="Y33" s="164"/>
      <c r="Z33" s="87"/>
      <c r="AA33" s="66"/>
      <c r="AJ33" s="200"/>
    </row>
    <row r="34" spans="2:36" s="53" customFormat="1" ht="24" customHeight="1">
      <c r="B34" s="70"/>
      <c r="C34" s="518"/>
      <c r="D34" s="72"/>
      <c r="E34" s="80"/>
      <c r="F34" s="161"/>
      <c r="G34" s="524"/>
      <c r="H34" s="525"/>
      <c r="I34" s="166"/>
      <c r="J34" s="526"/>
      <c r="K34" s="526"/>
      <c r="L34" s="526"/>
      <c r="M34" s="62"/>
      <c r="N34" s="524"/>
      <c r="O34" s="525"/>
      <c r="P34" s="62"/>
      <c r="Q34" s="524"/>
      <c r="R34" s="527"/>
      <c r="S34" s="525"/>
      <c r="T34" s="167"/>
      <c r="U34" s="524"/>
      <c r="V34" s="525"/>
      <c r="W34" s="176"/>
      <c r="X34" s="528"/>
      <c r="Y34" s="529"/>
      <c r="Z34" s="87"/>
      <c r="AA34" s="66"/>
      <c r="AJ34" s="200"/>
    </row>
    <row r="35" spans="2:36" s="53" customFormat="1" ht="9.75" hidden="1" customHeight="1">
      <c r="B35" s="70"/>
      <c r="C35" s="518"/>
      <c r="D35" s="72"/>
      <c r="E35" s="80"/>
      <c r="F35" s="161"/>
      <c r="G35" s="177"/>
      <c r="H35" s="177"/>
      <c r="I35" s="166"/>
      <c r="J35" s="178"/>
      <c r="K35" s="178"/>
      <c r="L35" s="178"/>
      <c r="M35" s="62"/>
      <c r="N35" s="177"/>
      <c r="O35" s="177"/>
      <c r="P35" s="62"/>
      <c r="Q35" s="177"/>
      <c r="R35" s="177"/>
      <c r="S35" s="177"/>
      <c r="T35" s="167"/>
      <c r="U35" s="177"/>
      <c r="V35" s="177"/>
      <c r="W35" s="176"/>
      <c r="X35" s="185"/>
      <c r="Y35" s="185"/>
      <c r="Z35" s="87"/>
      <c r="AA35" s="66"/>
      <c r="AJ35" s="200"/>
    </row>
    <row r="36" spans="2:36" s="53" customFormat="1" ht="27.75" hidden="1" customHeight="1">
      <c r="B36" s="70"/>
      <c r="C36" s="518"/>
      <c r="D36" s="72"/>
      <c r="E36" s="80"/>
      <c r="F36" s="160"/>
      <c r="G36" s="533"/>
      <c r="H36" s="534"/>
      <c r="I36" s="165"/>
      <c r="J36" s="533"/>
      <c r="K36" s="535"/>
      <c r="L36" s="534"/>
      <c r="M36" s="165"/>
      <c r="N36" s="536"/>
      <c r="O36" s="537"/>
      <c r="P36" s="165"/>
      <c r="Q36" s="536"/>
      <c r="R36" s="538"/>
      <c r="S36" s="537"/>
      <c r="T36" s="165"/>
      <c r="U36" s="536"/>
      <c r="V36" s="537"/>
      <c r="W36" s="165"/>
      <c r="X36" s="536"/>
      <c r="Y36" s="537"/>
      <c r="Z36" s="83"/>
      <c r="AA36" s="66"/>
      <c r="AJ36" s="200"/>
    </row>
    <row r="37" spans="2:36" s="53" customFormat="1" ht="4.5" hidden="1" customHeight="1">
      <c r="B37" s="70"/>
      <c r="C37" s="518"/>
      <c r="D37" s="72"/>
      <c r="E37" s="80"/>
      <c r="F37" s="84"/>
      <c r="G37" s="85"/>
      <c r="H37" s="85"/>
      <c r="I37" s="85"/>
      <c r="J37" s="86"/>
      <c r="K37" s="86"/>
      <c r="L37" s="86"/>
      <c r="M37" s="85"/>
      <c r="N37" s="85"/>
      <c r="O37" s="85"/>
      <c r="P37" s="62"/>
      <c r="Q37" s="62"/>
      <c r="R37" s="62"/>
      <c r="S37" s="62"/>
      <c r="T37" s="62"/>
      <c r="U37" s="62"/>
      <c r="V37" s="62"/>
      <c r="W37" s="62"/>
      <c r="X37" s="62"/>
      <c r="Y37" s="62"/>
      <c r="Z37" s="66"/>
      <c r="AA37" s="66"/>
      <c r="AJ37" s="105"/>
    </row>
    <row r="38" spans="2:36" s="53" customFormat="1" ht="24" hidden="1" customHeight="1">
      <c r="B38" s="70"/>
      <c r="C38" s="518"/>
      <c r="D38" s="72"/>
      <c r="E38" s="80"/>
      <c r="F38" s="187">
        <f>$Q$18</f>
        <v>7</v>
      </c>
      <c r="G38" s="530"/>
      <c r="H38" s="577"/>
      <c r="I38" s="188"/>
      <c r="J38" s="582"/>
      <c r="K38" s="582"/>
      <c r="L38" s="582"/>
      <c r="M38" s="189"/>
      <c r="N38" s="530"/>
      <c r="O38" s="532"/>
      <c r="P38" s="189"/>
      <c r="Q38" s="530"/>
      <c r="R38" s="531"/>
      <c r="S38" s="532"/>
      <c r="T38" s="190"/>
      <c r="U38" s="530"/>
      <c r="V38" s="532"/>
      <c r="W38" s="191"/>
      <c r="X38" s="522"/>
      <c r="Y38" s="523"/>
      <c r="Z38" s="87"/>
      <c r="AA38" s="66"/>
      <c r="AJ38" s="200"/>
    </row>
    <row r="39" spans="2:36" s="53" customFormat="1" ht="8.25" hidden="1" customHeight="1">
      <c r="B39" s="70"/>
      <c r="C39" s="518"/>
      <c r="D39" s="72"/>
      <c r="E39" s="80"/>
      <c r="F39" s="161"/>
      <c r="G39" s="61"/>
      <c r="H39" s="61"/>
      <c r="I39" s="159"/>
      <c r="J39" s="158"/>
      <c r="K39" s="158"/>
      <c r="L39" s="158"/>
      <c r="M39" s="62"/>
      <c r="N39" s="162"/>
      <c r="O39" s="162"/>
      <c r="P39" s="62"/>
      <c r="Q39" s="162"/>
      <c r="R39" s="162"/>
      <c r="S39" s="162"/>
      <c r="T39" s="163"/>
      <c r="U39" s="63"/>
      <c r="V39" s="63"/>
      <c r="W39" s="67"/>
      <c r="X39" s="164"/>
      <c r="Y39" s="164"/>
      <c r="Z39" s="87"/>
      <c r="AA39" s="66"/>
      <c r="AJ39" s="200"/>
    </row>
    <row r="40" spans="2:36" s="53" customFormat="1" ht="24" hidden="1" customHeight="1">
      <c r="B40" s="70"/>
      <c r="C40" s="518"/>
      <c r="D40" s="72"/>
      <c r="E40" s="80"/>
      <c r="F40" s="161"/>
      <c r="G40" s="524"/>
      <c r="H40" s="525"/>
      <c r="I40" s="166"/>
      <c r="J40" s="526"/>
      <c r="K40" s="526"/>
      <c r="L40" s="526"/>
      <c r="M40" s="62"/>
      <c r="N40" s="524"/>
      <c r="O40" s="525"/>
      <c r="P40" s="62"/>
      <c r="Q40" s="524"/>
      <c r="R40" s="527"/>
      <c r="S40" s="525"/>
      <c r="T40" s="167"/>
      <c r="U40" s="524"/>
      <c r="V40" s="525"/>
      <c r="W40" s="155"/>
      <c r="X40" s="528"/>
      <c r="Y40" s="529"/>
      <c r="Z40" s="87"/>
      <c r="AA40" s="66"/>
      <c r="AJ40" s="200"/>
    </row>
    <row r="41" spans="2:36" s="53" customFormat="1" ht="6.75" customHeight="1" thickBot="1">
      <c r="B41" s="70"/>
      <c r="C41" s="518"/>
      <c r="D41" s="72"/>
      <c r="E41" s="80"/>
      <c r="F41" s="88"/>
      <c r="G41" s="89"/>
      <c r="H41" s="89"/>
      <c r="I41" s="90"/>
      <c r="J41" s="90"/>
      <c r="K41" s="90"/>
      <c r="L41" s="90"/>
      <c r="M41" s="91"/>
      <c r="N41" s="92"/>
      <c r="O41" s="93"/>
      <c r="P41" s="91"/>
      <c r="Q41" s="92"/>
      <c r="R41" s="90"/>
      <c r="S41" s="90"/>
      <c r="T41" s="90"/>
      <c r="U41" s="91"/>
      <c r="V41" s="92"/>
      <c r="W41" s="92"/>
      <c r="X41" s="90"/>
      <c r="Y41" s="90"/>
      <c r="Z41" s="94"/>
      <c r="AA41" s="66"/>
    </row>
    <row r="42" spans="2:36" s="53" customFormat="1" ht="9.75" customHeight="1">
      <c r="B42" s="70"/>
      <c r="C42" s="518"/>
      <c r="D42" s="72"/>
      <c r="E42" s="73"/>
      <c r="F42" s="62"/>
      <c r="G42" s="62"/>
      <c r="H42" s="62"/>
      <c r="I42" s="62"/>
      <c r="J42" s="62"/>
      <c r="K42" s="62"/>
      <c r="L42" s="62"/>
      <c r="M42" s="62"/>
      <c r="N42" s="62"/>
      <c r="O42" s="62"/>
      <c r="P42" s="62"/>
      <c r="Q42" s="62"/>
      <c r="R42" s="62"/>
      <c r="S42" s="62"/>
      <c r="T42" s="62"/>
      <c r="U42" s="62"/>
      <c r="V42" s="62"/>
      <c r="W42" s="62"/>
      <c r="X42" s="489"/>
      <c r="Y42" s="489"/>
      <c r="Z42" s="76"/>
      <c r="AA42" s="66"/>
    </row>
    <row r="43" spans="2:36" s="53" customFormat="1" ht="7.5" customHeight="1">
      <c r="B43" s="70"/>
      <c r="C43" s="518"/>
      <c r="D43" s="72"/>
      <c r="E43" s="73"/>
      <c r="F43" s="154"/>
      <c r="G43" s="154"/>
      <c r="H43" s="154"/>
      <c r="I43" s="154"/>
      <c r="J43" s="154"/>
      <c r="K43" s="114"/>
      <c r="L43" s="114"/>
      <c r="M43" s="62"/>
      <c r="N43" s="155" t="s">
        <v>75</v>
      </c>
      <c r="O43" s="155"/>
      <c r="P43" s="155"/>
      <c r="Q43" s="155"/>
      <c r="R43" s="155"/>
      <c r="S43" s="115"/>
      <c r="T43" s="115"/>
      <c r="U43" s="62"/>
      <c r="V43" s="67"/>
      <c r="W43" s="67"/>
      <c r="X43" s="116"/>
      <c r="Y43" s="116"/>
      <c r="Z43" s="113"/>
      <c r="AA43" s="66"/>
    </row>
    <row r="44" spans="2:36" s="53" customFormat="1" ht="25.5" customHeight="1">
      <c r="B44" s="70"/>
      <c r="C44" s="518"/>
      <c r="D44" s="72"/>
      <c r="E44" s="62"/>
      <c r="F44" s="490" t="s">
        <v>37</v>
      </c>
      <c r="G44" s="490"/>
      <c r="H44" s="490"/>
      <c r="I44" s="490"/>
      <c r="J44" s="491"/>
      <c r="K44" s="580"/>
      <c r="L44" s="581"/>
      <c r="M44" s="62"/>
      <c r="N44" s="494" t="s">
        <v>131</v>
      </c>
      <c r="O44" s="494"/>
      <c r="P44" s="494"/>
      <c r="Q44" s="494"/>
      <c r="R44" s="495"/>
      <c r="S44" s="496"/>
      <c r="T44" s="497"/>
      <c r="U44" s="173"/>
      <c r="V44" s="67"/>
      <c r="W44" s="67"/>
      <c r="X44" s="498"/>
      <c r="Y44" s="498"/>
      <c r="Z44" s="76"/>
      <c r="AA44" s="66"/>
      <c r="AD44" s="142"/>
    </row>
    <row r="45" spans="2:36" s="53" customFormat="1" ht="11.25" customHeight="1">
      <c r="B45" s="70"/>
      <c r="C45" s="518"/>
      <c r="D45" s="72"/>
      <c r="E45" s="62"/>
      <c r="F45" s="499"/>
      <c r="G45" s="499"/>
      <c r="H45" s="499"/>
      <c r="I45" s="499"/>
      <c r="J45" s="499"/>
      <c r="K45" s="95"/>
      <c r="L45" s="95"/>
      <c r="M45" s="95"/>
      <c r="N45" s="95"/>
      <c r="O45" s="95"/>
      <c r="P45" s="95"/>
      <c r="Q45" s="95"/>
      <c r="R45" s="95"/>
      <c r="S45" s="95"/>
      <c r="T45" s="95"/>
      <c r="U45" s="186"/>
      <c r="V45" s="95"/>
      <c r="W45" s="95"/>
      <c r="X45" s="95"/>
      <c r="Y45" s="95"/>
      <c r="Z45" s="69"/>
      <c r="AA45" s="66"/>
    </row>
    <row r="46" spans="2:36" s="53" customFormat="1" ht="32.25" customHeight="1">
      <c r="B46" s="70"/>
      <c r="C46" s="518"/>
      <c r="D46" s="72"/>
      <c r="E46" s="62"/>
      <c r="F46" s="500" t="s">
        <v>121</v>
      </c>
      <c r="G46" s="500"/>
      <c r="H46" s="500"/>
      <c r="I46" s="500"/>
      <c r="J46" s="500"/>
      <c r="K46" s="500"/>
      <c r="L46" s="500"/>
      <c r="M46" s="500"/>
      <c r="N46" s="500"/>
      <c r="O46" s="500"/>
      <c r="P46" s="500"/>
      <c r="Q46" s="500"/>
      <c r="R46" s="500"/>
      <c r="S46" s="500"/>
      <c r="T46" s="500"/>
      <c r="U46" s="500"/>
      <c r="V46" s="500"/>
      <c r="W46" s="500"/>
      <c r="X46" s="500"/>
      <c r="Y46" s="500"/>
      <c r="Z46" s="76"/>
      <c r="AA46" s="66"/>
    </row>
    <row r="47" spans="2:36" s="53" customFormat="1" ht="30" customHeight="1">
      <c r="B47" s="70"/>
      <c r="C47" s="518"/>
      <c r="D47" s="72"/>
      <c r="E47" s="62"/>
      <c r="F47" s="501" t="str">
        <f>HYPERLINK("experience\"&amp;C25&amp;"\experience","تصویر قرارداد الزامیست")</f>
        <v>تصویر قرارداد الزامیست</v>
      </c>
      <c r="G47" s="502"/>
      <c r="H47" s="503"/>
      <c r="I47" s="503"/>
      <c r="J47" s="504"/>
      <c r="K47" s="96"/>
      <c r="L47" s="501" t="str">
        <f>HYPERLINK("experience\"&amp;C25&amp;"\reputable","(تصویر رضایت نامه (در صورت صدور")</f>
        <v>(تصویر رضایت نامه (در صورت صدور</v>
      </c>
      <c r="M47" s="503"/>
      <c r="N47" s="503"/>
      <c r="O47" s="504"/>
      <c r="P47" s="78"/>
      <c r="Q47" s="505" t="str">
        <f>HYPERLINK("experience\"&amp;C25&amp;"\payment note"," (گواهي  مبلغ كل پرداخت شده (در صورت لزوم")</f>
        <v xml:space="preserve"> (گواهي  مبلغ كل پرداخت شده (در صورت لزوم</v>
      </c>
      <c r="R47" s="503"/>
      <c r="S47" s="503"/>
      <c r="T47" s="504"/>
      <c r="U47" s="62"/>
      <c r="V47" s="506" t="str">
        <f>HYPERLINK("experience\"&amp;C25&amp;"\good performance","(گواهی حسن انجام کار (در صورت صدور")</f>
        <v>(گواهی حسن انجام کار (در صورت صدور</v>
      </c>
      <c r="W47" s="507"/>
      <c r="X47" s="508"/>
      <c r="Y47" s="509"/>
      <c r="Z47" s="97"/>
      <c r="AA47" s="66"/>
      <c r="AB47" s="139"/>
    </row>
    <row r="48" spans="2:36" s="53" customFormat="1" ht="6" customHeight="1">
      <c r="B48" s="70"/>
      <c r="C48" s="518"/>
      <c r="D48" s="72"/>
      <c r="E48" s="62"/>
      <c r="F48" s="98"/>
      <c r="G48" s="98"/>
      <c r="H48" s="98"/>
      <c r="I48" s="98"/>
      <c r="J48" s="98"/>
      <c r="K48" s="98"/>
      <c r="L48" s="98"/>
      <c r="M48" s="98"/>
      <c r="N48" s="98"/>
      <c r="O48" s="98"/>
      <c r="P48" s="62"/>
      <c r="Q48" s="98"/>
      <c r="R48" s="98"/>
      <c r="S48" s="98"/>
      <c r="T48" s="98"/>
      <c r="U48" s="62"/>
      <c r="V48" s="98"/>
      <c r="W48" s="98"/>
      <c r="X48" s="98"/>
      <c r="Y48" s="98"/>
      <c r="Z48" s="97"/>
      <c r="AA48" s="66"/>
    </row>
    <row r="49" spans="2:36" s="53" customFormat="1" ht="28.5" customHeight="1">
      <c r="B49" s="70"/>
      <c r="C49" s="518"/>
      <c r="D49" s="72"/>
      <c r="E49" s="62"/>
      <c r="F49" s="501" t="str">
        <f>HYPERLINK("experience\"&amp;C25&amp;"\provisional acceptance","گواهي پايان كار-تحويل موقت ")</f>
        <v xml:space="preserve">گواهي پايان كار-تحويل موقت </v>
      </c>
      <c r="G49" s="502"/>
      <c r="H49" s="503"/>
      <c r="I49" s="503"/>
      <c r="J49" s="504"/>
      <c r="K49" s="98"/>
      <c r="L49" s="501" t="str">
        <f>HYPERLINK("experience\"&amp;C25&amp;"\project progress","(گواهي ميزان پيشرفت كار (در صورت لزوم")</f>
        <v>(گواهي ميزان پيشرفت كار (در صورت لزوم</v>
      </c>
      <c r="M49" s="503"/>
      <c r="N49" s="503"/>
      <c r="O49" s="504"/>
      <c r="P49" s="62"/>
      <c r="Q49" s="99"/>
      <c r="R49" s="524" t="s">
        <v>132</v>
      </c>
      <c r="S49" s="575"/>
      <c r="T49" s="117">
        <v>1</v>
      </c>
      <c r="U49" s="583"/>
      <c r="V49" s="584"/>
      <c r="W49" s="584"/>
      <c r="X49" s="584"/>
      <c r="Y49" s="585"/>
      <c r="Z49" s="97"/>
      <c r="AA49" s="192">
        <f>U49</f>
        <v>0</v>
      </c>
    </row>
    <row r="50" spans="2:36" s="53" customFormat="1" ht="8.25" customHeight="1">
      <c r="B50" s="70"/>
      <c r="C50" s="518"/>
      <c r="D50" s="72"/>
      <c r="E50" s="62"/>
      <c r="F50" s="168"/>
      <c r="G50" s="168"/>
      <c r="H50" s="169"/>
      <c r="I50" s="169"/>
      <c r="J50" s="169"/>
      <c r="K50" s="98"/>
      <c r="L50" s="168"/>
      <c r="M50" s="169"/>
      <c r="N50" s="169"/>
      <c r="O50" s="169"/>
      <c r="P50" s="62"/>
      <c r="Q50" s="170"/>
      <c r="R50" s="169"/>
      <c r="S50" s="169"/>
      <c r="T50" s="171"/>
      <c r="U50" s="172"/>
      <c r="V50" s="172"/>
      <c r="W50" s="172"/>
      <c r="X50" s="172"/>
      <c r="Y50" s="172"/>
      <c r="Z50" s="97"/>
      <c r="AA50" s="66"/>
    </row>
    <row r="51" spans="2:36" s="53" customFormat="1" ht="3" customHeight="1">
      <c r="B51" s="70"/>
      <c r="C51" s="518"/>
      <c r="D51" s="72"/>
      <c r="E51" s="62"/>
      <c r="F51" s="98"/>
      <c r="G51" s="98"/>
      <c r="H51" s="98"/>
      <c r="I51" s="98"/>
      <c r="J51" s="98"/>
      <c r="K51" s="98"/>
      <c r="L51" s="98"/>
      <c r="M51" s="98"/>
      <c r="N51" s="118"/>
      <c r="O51" s="98"/>
      <c r="P51" s="62"/>
      <c r="Q51" s="98"/>
      <c r="R51" s="98"/>
      <c r="S51" s="98"/>
      <c r="T51" s="98"/>
      <c r="U51" s="62"/>
      <c r="V51" s="98"/>
      <c r="W51" s="98"/>
      <c r="X51" s="98"/>
      <c r="Y51" s="98"/>
      <c r="Z51" s="97"/>
      <c r="AA51" s="66"/>
    </row>
    <row r="52" spans="2:36" s="53" customFormat="1" ht="26.25" customHeight="1">
      <c r="B52" s="70"/>
      <c r="C52" s="519"/>
      <c r="D52" s="72"/>
      <c r="E52" s="62"/>
      <c r="F52" s="572" t="s">
        <v>38</v>
      </c>
      <c r="G52" s="573"/>
      <c r="H52" s="574"/>
      <c r="I52" s="98"/>
      <c r="J52" s="486"/>
      <c r="K52" s="487"/>
      <c r="L52" s="487"/>
      <c r="M52" s="487"/>
      <c r="N52" s="487"/>
      <c r="O52" s="487"/>
      <c r="P52" s="487"/>
      <c r="Q52" s="487"/>
      <c r="R52" s="487"/>
      <c r="S52" s="487"/>
      <c r="T52" s="487"/>
      <c r="U52" s="487"/>
      <c r="V52" s="487"/>
      <c r="W52" s="487"/>
      <c r="X52" s="487"/>
      <c r="Y52" s="488"/>
      <c r="Z52" s="97"/>
      <c r="AA52" s="66"/>
    </row>
    <row r="53" spans="2:36" s="53" customFormat="1" ht="19.5" customHeight="1" thickBot="1">
      <c r="B53" s="100"/>
      <c r="C53" s="101"/>
      <c r="D53" s="101"/>
      <c r="E53" s="101"/>
      <c r="F53" s="102"/>
      <c r="G53" s="102"/>
      <c r="H53" s="102"/>
      <c r="I53" s="102"/>
      <c r="J53" s="102"/>
      <c r="K53" s="102"/>
      <c r="L53" s="102"/>
      <c r="M53" s="102"/>
      <c r="N53" s="102"/>
      <c r="O53" s="102"/>
      <c r="P53" s="101"/>
      <c r="Q53" s="102"/>
      <c r="R53" s="102"/>
      <c r="S53" s="103"/>
      <c r="T53" s="102"/>
      <c r="U53" s="174"/>
      <c r="V53" s="194"/>
      <c r="W53" s="174"/>
      <c r="X53" s="174"/>
      <c r="Y53" s="174"/>
      <c r="Z53" s="102"/>
      <c r="AA53" s="104"/>
    </row>
    <row r="54" spans="2:36" s="53" customFormat="1" ht="24" customHeight="1">
      <c r="B54" s="105"/>
      <c r="C54" s="105"/>
      <c r="D54" s="105"/>
      <c r="E54" s="105"/>
      <c r="F54" s="106"/>
      <c r="G54" s="106"/>
      <c r="H54" s="106"/>
      <c r="I54" s="106"/>
      <c r="J54" s="106"/>
      <c r="K54" s="106"/>
      <c r="L54" s="106"/>
      <c r="M54" s="106"/>
      <c r="N54" s="119"/>
      <c r="O54" s="106"/>
      <c r="P54" s="105"/>
      <c r="Q54" s="106"/>
      <c r="R54" s="106"/>
      <c r="S54" s="106"/>
      <c r="T54" s="106"/>
      <c r="U54" s="105"/>
      <c r="V54" s="106"/>
      <c r="W54" s="106"/>
      <c r="X54" s="106"/>
      <c r="Y54" s="106"/>
      <c r="Z54" s="106"/>
      <c r="AA54" s="105"/>
    </row>
    <row r="55" spans="2:36" s="53" customFormat="1" ht="39.75" customHeight="1">
      <c r="B55" s="105"/>
      <c r="C55" s="105"/>
      <c r="D55" s="105"/>
      <c r="E55" s="105"/>
      <c r="F55" s="510" t="s">
        <v>70</v>
      </c>
      <c r="G55" s="510"/>
      <c r="H55" s="510"/>
      <c r="I55" s="510"/>
      <c r="J55" s="510"/>
      <c r="K55" s="106"/>
      <c r="L55" s="485"/>
      <c r="M55" s="485"/>
      <c r="N55" s="485"/>
      <c r="O55" s="559"/>
      <c r="P55" s="559"/>
      <c r="Q55" s="143"/>
      <c r="R55" s="106"/>
      <c r="S55" s="106"/>
      <c r="T55" s="106"/>
      <c r="U55" s="571" t="s">
        <v>71</v>
      </c>
      <c r="V55" s="571"/>
      <c r="W55" s="571"/>
      <c r="X55" s="571"/>
      <c r="Y55" s="571"/>
      <c r="Z55" s="571"/>
      <c r="AA55" s="105"/>
    </row>
    <row r="56" spans="2:36" s="53" customFormat="1" ht="21" customHeight="1">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8"/>
      <c r="AA56" s="54"/>
      <c r="AB56" s="54"/>
      <c r="AC56" s="54"/>
    </row>
    <row r="57" spans="2:36" s="53" customFormat="1" ht="30.75" customHeight="1">
      <c r="B57" s="140"/>
      <c r="C57" s="578" t="s">
        <v>172</v>
      </c>
      <c r="D57" s="578"/>
      <c r="E57" s="578"/>
      <c r="F57" s="578"/>
      <c r="G57" s="578"/>
      <c r="H57" s="578"/>
      <c r="I57" s="578"/>
      <c r="J57" s="578"/>
      <c r="K57" s="578"/>
      <c r="L57" s="550"/>
      <c r="M57" s="550"/>
      <c r="N57" s="550"/>
      <c r="O57" s="550"/>
      <c r="P57" s="109"/>
      <c r="Q57" s="109"/>
      <c r="R57" s="579" t="s">
        <v>72</v>
      </c>
      <c r="S57" s="579"/>
      <c r="T57" s="579"/>
      <c r="U57" s="579"/>
      <c r="V57" s="579"/>
      <c r="W57" s="579"/>
      <c r="X57" s="579"/>
      <c r="Y57" s="579"/>
      <c r="Z57" s="579"/>
      <c r="AA57" s="54"/>
      <c r="AB57" s="54"/>
      <c r="AC57" s="54"/>
      <c r="AE57" s="138"/>
      <c r="AJ57" s="105"/>
    </row>
    <row r="58" spans="2:36" s="53" customFormat="1" ht="9" customHeight="1" thickBot="1">
      <c r="F58" s="110"/>
      <c r="G58" s="110"/>
      <c r="H58" s="110"/>
      <c r="I58" s="110"/>
      <c r="J58" s="110"/>
      <c r="K58" s="110"/>
      <c r="L58" s="110"/>
      <c r="M58" s="111"/>
      <c r="N58" s="111"/>
      <c r="O58" s="111"/>
      <c r="P58" s="111"/>
      <c r="Q58" s="111"/>
      <c r="R58" s="111"/>
      <c r="S58" s="111"/>
      <c r="T58" s="111"/>
      <c r="AJ58" s="200"/>
    </row>
    <row r="59" spans="2:36" s="53" customFormat="1" ht="6" customHeight="1">
      <c r="B59" s="57"/>
      <c r="C59" s="58"/>
      <c r="D59" s="58"/>
      <c r="E59" s="58"/>
      <c r="F59" s="58"/>
      <c r="G59" s="58"/>
      <c r="H59" s="58"/>
      <c r="I59" s="58"/>
      <c r="J59" s="58"/>
      <c r="K59" s="58"/>
      <c r="L59" s="58"/>
      <c r="M59" s="58"/>
      <c r="N59" s="58"/>
      <c r="O59" s="58"/>
      <c r="P59" s="58"/>
      <c r="Q59" s="58"/>
      <c r="R59" s="58"/>
      <c r="S59" s="58"/>
      <c r="T59" s="58"/>
      <c r="U59" s="58"/>
      <c r="V59" s="58"/>
      <c r="W59" s="58"/>
      <c r="X59" s="58"/>
      <c r="Y59" s="58"/>
      <c r="Z59" s="58"/>
      <c r="AA59" s="59"/>
      <c r="AJ59" s="200"/>
    </row>
    <row r="60" spans="2:36" s="53" customFormat="1" ht="26.25" customHeight="1">
      <c r="B60" s="60"/>
      <c r="C60" s="557" t="s">
        <v>23</v>
      </c>
      <c r="D60" s="61"/>
      <c r="E60" s="62"/>
      <c r="F60" s="490" t="s">
        <v>34</v>
      </c>
      <c r="G60" s="490"/>
      <c r="H60" s="491"/>
      <c r="I60" s="543"/>
      <c r="J60" s="544"/>
      <c r="K60" s="544"/>
      <c r="L60" s="544"/>
      <c r="M60" s="544"/>
      <c r="N60" s="544"/>
      <c r="O60" s="545"/>
      <c r="P60" s="63"/>
      <c r="Q60" s="64" t="s">
        <v>35</v>
      </c>
      <c r="R60" s="543"/>
      <c r="S60" s="544"/>
      <c r="T60" s="544"/>
      <c r="U60" s="544"/>
      <c r="V60" s="544"/>
      <c r="W60" s="544"/>
      <c r="X60" s="544"/>
      <c r="Y60" s="545"/>
      <c r="Z60" s="65"/>
      <c r="AA60" s="66"/>
      <c r="AJ60" s="201"/>
    </row>
    <row r="61" spans="2:36" s="53" customFormat="1" ht="8.25" customHeight="1">
      <c r="B61" s="60"/>
      <c r="C61" s="558"/>
      <c r="D61" s="61"/>
      <c r="E61" s="62"/>
      <c r="F61" s="67"/>
      <c r="G61" s="67"/>
      <c r="H61" s="67"/>
      <c r="I61" s="68"/>
      <c r="J61" s="546"/>
      <c r="K61" s="546"/>
      <c r="L61" s="546"/>
      <c r="M61" s="546"/>
      <c r="N61" s="546"/>
      <c r="O61" s="546"/>
      <c r="P61" s="546"/>
      <c r="Q61" s="546"/>
      <c r="R61" s="546"/>
      <c r="S61" s="546"/>
      <c r="T61" s="546"/>
      <c r="U61" s="546"/>
      <c r="V61" s="546"/>
      <c r="W61" s="546"/>
      <c r="X61" s="546"/>
      <c r="Y61" s="546"/>
      <c r="Z61" s="69"/>
      <c r="AA61" s="66"/>
      <c r="AJ61" s="200"/>
    </row>
    <row r="62" spans="2:36" s="53" customFormat="1" ht="30" customHeight="1">
      <c r="B62" s="70"/>
      <c r="C62" s="71">
        <v>2</v>
      </c>
      <c r="D62" s="72"/>
      <c r="E62" s="73"/>
      <c r="F62" s="490" t="s">
        <v>36</v>
      </c>
      <c r="G62" s="490"/>
      <c r="H62" s="491"/>
      <c r="I62" s="513"/>
      <c r="J62" s="514"/>
      <c r="K62" s="514"/>
      <c r="L62" s="514"/>
      <c r="M62" s="514"/>
      <c r="N62" s="514"/>
      <c r="O62" s="514"/>
      <c r="P62" s="514"/>
      <c r="Q62" s="514"/>
      <c r="R62" s="514"/>
      <c r="S62" s="514"/>
      <c r="T62" s="514"/>
      <c r="U62" s="514"/>
      <c r="V62" s="514"/>
      <c r="W62" s="514"/>
      <c r="X62" s="514"/>
      <c r="Y62" s="515"/>
      <c r="Z62" s="74"/>
      <c r="AA62" s="66"/>
      <c r="AJ62" s="202"/>
    </row>
    <row r="63" spans="2:36" s="53" customFormat="1" ht="14.25" customHeight="1">
      <c r="B63" s="70"/>
      <c r="C63" s="518" t="s">
        <v>39</v>
      </c>
      <c r="D63" s="72"/>
      <c r="E63" s="73"/>
      <c r="F63" s="75"/>
      <c r="G63" s="75"/>
      <c r="H63" s="75"/>
      <c r="I63" s="62"/>
      <c r="J63" s="62"/>
      <c r="K63" s="62"/>
      <c r="L63" s="62"/>
      <c r="M63" s="62"/>
      <c r="N63" s="62"/>
      <c r="O63" s="62"/>
      <c r="P63" s="62"/>
      <c r="Q63" s="62"/>
      <c r="R63" s="62"/>
      <c r="S63" s="62"/>
      <c r="T63" s="62"/>
      <c r="U63" s="62"/>
      <c r="V63" s="62"/>
      <c r="W63" s="62"/>
      <c r="X63" s="62"/>
      <c r="Y63" s="62"/>
      <c r="Z63" s="76"/>
      <c r="AA63" s="66"/>
      <c r="AD63" s="112"/>
      <c r="AJ63" s="200"/>
    </row>
    <row r="64" spans="2:36" s="53" customFormat="1" ht="30" customHeight="1">
      <c r="B64" s="70"/>
      <c r="C64" s="518"/>
      <c r="D64" s="72"/>
      <c r="E64" s="73"/>
      <c r="F64" s="568" t="s">
        <v>135</v>
      </c>
      <c r="G64" s="568"/>
      <c r="H64" s="569"/>
      <c r="I64" s="586"/>
      <c r="J64" s="560"/>
      <c r="K64" s="560"/>
      <c r="L64" s="561"/>
      <c r="M64" s="77"/>
      <c r="N64" s="183" t="s">
        <v>136</v>
      </c>
      <c r="O64" s="313"/>
      <c r="P64" s="555" t="s">
        <v>137</v>
      </c>
      <c r="Q64" s="556"/>
      <c r="R64" s="520"/>
      <c r="S64" s="570"/>
      <c r="T64" s="199"/>
      <c r="U64" s="198"/>
      <c r="V64" s="182" t="s">
        <v>138</v>
      </c>
      <c r="W64" s="182"/>
      <c r="X64" s="520"/>
      <c r="Y64" s="521"/>
      <c r="Z64" s="79"/>
      <c r="AA64" s="66"/>
      <c r="AJ64" s="202"/>
    </row>
    <row r="65" spans="2:36" s="53" customFormat="1" ht="56.25" customHeight="1" thickBot="1">
      <c r="B65" s="70"/>
      <c r="C65" s="518"/>
      <c r="D65" s="72"/>
      <c r="E65" s="73"/>
      <c r="F65" s="554" t="s">
        <v>134</v>
      </c>
      <c r="G65" s="554"/>
      <c r="H65" s="554"/>
      <c r="I65" s="554"/>
      <c r="J65" s="554"/>
      <c r="K65" s="554"/>
      <c r="L65" s="554"/>
      <c r="M65" s="554"/>
      <c r="N65" s="554"/>
      <c r="O65" s="554"/>
      <c r="P65" s="554"/>
      <c r="Q65" s="554"/>
      <c r="R65" s="554"/>
      <c r="S65" s="554"/>
      <c r="T65" s="554"/>
      <c r="U65" s="554"/>
      <c r="V65" s="554"/>
      <c r="W65" s="554"/>
      <c r="X65" s="554"/>
      <c r="Y65" s="554"/>
      <c r="Z65" s="79"/>
      <c r="AA65" s="66"/>
      <c r="AJ65" s="200"/>
    </row>
    <row r="66" spans="2:36" s="53" customFormat="1" ht="7.5" customHeight="1">
      <c r="B66" s="70"/>
      <c r="C66" s="518"/>
      <c r="D66" s="72"/>
      <c r="E66" s="80"/>
      <c r="F66" s="81"/>
      <c r="G66" s="82"/>
      <c r="H66" s="82"/>
      <c r="I66" s="82"/>
      <c r="J66" s="82"/>
      <c r="K66" s="82"/>
      <c r="L66" s="82"/>
      <c r="M66" s="82"/>
      <c r="N66" s="82"/>
      <c r="O66" s="82"/>
      <c r="P66" s="82"/>
      <c r="Q66" s="82"/>
      <c r="R66" s="82"/>
      <c r="S66" s="82"/>
      <c r="T66" s="82"/>
      <c r="U66" s="82"/>
      <c r="V66" s="82"/>
      <c r="W66" s="82"/>
      <c r="X66" s="82"/>
      <c r="Y66" s="82"/>
      <c r="Z66" s="59"/>
      <c r="AA66" s="66"/>
      <c r="AJ66" s="202"/>
    </row>
    <row r="67" spans="2:36" s="53" customFormat="1" ht="27.75" customHeight="1">
      <c r="B67" s="70"/>
      <c r="C67" s="518"/>
      <c r="D67" s="72"/>
      <c r="E67" s="80"/>
      <c r="F67" s="160"/>
      <c r="G67" s="533"/>
      <c r="H67" s="534"/>
      <c r="I67" s="165"/>
      <c r="J67" s="533"/>
      <c r="K67" s="535"/>
      <c r="L67" s="534"/>
      <c r="M67" s="165"/>
      <c r="N67" s="536"/>
      <c r="O67" s="537"/>
      <c r="P67" s="165"/>
      <c r="Q67" s="536"/>
      <c r="R67" s="538"/>
      <c r="S67" s="537"/>
      <c r="T67" s="165"/>
      <c r="U67" s="536"/>
      <c r="V67" s="537"/>
      <c r="W67" s="165"/>
      <c r="X67" s="536"/>
      <c r="Y67" s="537"/>
      <c r="Z67" s="83"/>
      <c r="AA67" s="66"/>
      <c r="AJ67" s="200"/>
    </row>
    <row r="68" spans="2:36" s="53" customFormat="1" ht="4.5" customHeight="1">
      <c r="B68" s="70"/>
      <c r="C68" s="518"/>
      <c r="D68" s="72"/>
      <c r="E68" s="80"/>
      <c r="F68" s="84"/>
      <c r="G68" s="85"/>
      <c r="H68" s="85"/>
      <c r="I68" s="85"/>
      <c r="J68" s="86"/>
      <c r="K68" s="86"/>
      <c r="L68" s="86"/>
      <c r="M68" s="85"/>
      <c r="N68" s="85"/>
      <c r="O68" s="85"/>
      <c r="P68" s="62"/>
      <c r="Q68" s="62"/>
      <c r="R68" s="62"/>
      <c r="S68" s="62"/>
      <c r="T68" s="62"/>
      <c r="U68" s="62"/>
      <c r="V68" s="62"/>
      <c r="W68" s="62"/>
      <c r="X68" s="62"/>
      <c r="Y68" s="62"/>
      <c r="Z68" s="66"/>
      <c r="AA68" s="66"/>
      <c r="AJ68" s="105"/>
    </row>
    <row r="69" spans="2:36" s="53" customFormat="1" ht="24" customHeight="1">
      <c r="B69" s="70"/>
      <c r="C69" s="518"/>
      <c r="D69" s="72"/>
      <c r="E69" s="80"/>
      <c r="F69" s="187">
        <f t="shared" ref="F69" si="0">$Y$18</f>
        <v>1</v>
      </c>
      <c r="G69" s="511" t="str">
        <f t="shared" ref="G69" si="1">HYPERLINK("experience\"&amp;C62&amp;"\"&amp;F69&amp;"","مستند سرويس 1")</f>
        <v>مستند سرويس 1</v>
      </c>
      <c r="H69" s="512"/>
      <c r="I69" s="188">
        <f t="shared" ref="I69" si="2">$X$18</f>
        <v>2</v>
      </c>
      <c r="J69" s="516" t="str">
        <f t="shared" ref="J69" si="3">HYPERLINK("experience\"&amp;C62&amp;"\"&amp;I69&amp;"","مستند سرويس 2")</f>
        <v>مستند سرويس 2</v>
      </c>
      <c r="K69" s="516"/>
      <c r="L69" s="516"/>
      <c r="M69" s="189">
        <f t="shared" ref="M69" si="4">$V$18</f>
        <v>3</v>
      </c>
      <c r="N69" s="511" t="str">
        <f t="shared" ref="N69" si="5">HYPERLINK("experience\"&amp;C62&amp;"\"&amp;M69&amp;"","مستند سرويس 3")</f>
        <v>مستند سرويس 3</v>
      </c>
      <c r="O69" s="517"/>
      <c r="P69" s="189">
        <f t="shared" ref="P69" si="6">$U$18</f>
        <v>4</v>
      </c>
      <c r="Q69" s="511" t="str">
        <f t="shared" ref="Q69" si="7">HYPERLINK("experience\"&amp;C62&amp;"\"&amp;P69&amp;"","مستند سرويس 4")</f>
        <v>مستند سرويس 4</v>
      </c>
      <c r="R69" s="576"/>
      <c r="S69" s="517"/>
      <c r="T69" s="190">
        <f t="shared" ref="T69" si="8">$S$18</f>
        <v>5</v>
      </c>
      <c r="U69" s="511" t="str">
        <f t="shared" ref="U69" si="9">HYPERLINK("experience\"&amp;C62&amp;"\"&amp;T69&amp;"","مستند سرويس 5")</f>
        <v>مستند سرويس 5</v>
      </c>
      <c r="V69" s="517"/>
      <c r="W69" s="191">
        <f t="shared" ref="W69" si="10">$R$18</f>
        <v>6</v>
      </c>
      <c r="X69" s="539" t="str">
        <f t="shared" ref="X69" si="11">HYPERLINK("experience\"&amp;C62&amp;"\"&amp;W69&amp;"","مستند سرويس 6")</f>
        <v>مستند سرويس 6</v>
      </c>
      <c r="Y69" s="540"/>
      <c r="Z69" s="87"/>
      <c r="AA69" s="66"/>
      <c r="AJ69" s="200"/>
    </row>
    <row r="70" spans="2:36" s="53" customFormat="1" ht="8.25" customHeight="1">
      <c r="B70" s="70"/>
      <c r="C70" s="518"/>
      <c r="D70" s="72"/>
      <c r="E70" s="80"/>
      <c r="F70" s="161"/>
      <c r="G70" s="61"/>
      <c r="H70" s="61"/>
      <c r="I70" s="159"/>
      <c r="J70" s="158"/>
      <c r="K70" s="158"/>
      <c r="L70" s="158"/>
      <c r="M70" s="62"/>
      <c r="N70" s="162"/>
      <c r="O70" s="162"/>
      <c r="P70" s="62"/>
      <c r="Q70" s="162"/>
      <c r="R70" s="162"/>
      <c r="S70" s="162"/>
      <c r="T70" s="163"/>
      <c r="U70" s="63"/>
      <c r="V70" s="63"/>
      <c r="W70" s="67"/>
      <c r="X70" s="164"/>
      <c r="Y70" s="164"/>
      <c r="Z70" s="87"/>
      <c r="AA70" s="66"/>
      <c r="AJ70" s="200"/>
    </row>
    <row r="71" spans="2:36" s="53" customFormat="1" ht="24" customHeight="1">
      <c r="B71" s="70"/>
      <c r="C71" s="518"/>
      <c r="D71" s="72"/>
      <c r="E71" s="80"/>
      <c r="F71" s="161"/>
      <c r="G71" s="524"/>
      <c r="H71" s="525"/>
      <c r="I71" s="166"/>
      <c r="J71" s="526"/>
      <c r="K71" s="526"/>
      <c r="L71" s="526"/>
      <c r="M71" s="62"/>
      <c r="N71" s="524"/>
      <c r="O71" s="525"/>
      <c r="P71" s="62"/>
      <c r="Q71" s="524"/>
      <c r="R71" s="527"/>
      <c r="S71" s="525"/>
      <c r="T71" s="167"/>
      <c r="U71" s="524"/>
      <c r="V71" s="525"/>
      <c r="W71" s="184"/>
      <c r="X71" s="528"/>
      <c r="Y71" s="529"/>
      <c r="Z71" s="87"/>
      <c r="AA71" s="66"/>
      <c r="AJ71" s="200"/>
    </row>
    <row r="72" spans="2:36" s="53" customFormat="1" ht="9.75" hidden="1" customHeight="1">
      <c r="B72" s="70"/>
      <c r="C72" s="518"/>
      <c r="D72" s="72"/>
      <c r="E72" s="80"/>
      <c r="F72" s="161"/>
      <c r="G72" s="180"/>
      <c r="H72" s="180"/>
      <c r="I72" s="166"/>
      <c r="J72" s="178"/>
      <c r="K72" s="178"/>
      <c r="L72" s="178"/>
      <c r="M72" s="62"/>
      <c r="N72" s="180"/>
      <c r="O72" s="180"/>
      <c r="P72" s="62"/>
      <c r="Q72" s="180"/>
      <c r="R72" s="180"/>
      <c r="S72" s="180"/>
      <c r="T72" s="167"/>
      <c r="U72" s="180"/>
      <c r="V72" s="180"/>
      <c r="W72" s="184"/>
      <c r="X72" s="185"/>
      <c r="Y72" s="185"/>
      <c r="Z72" s="87"/>
      <c r="AA72" s="66"/>
      <c r="AJ72" s="200"/>
    </row>
    <row r="73" spans="2:36" s="53" customFormat="1" ht="27.75" hidden="1" customHeight="1">
      <c r="B73" s="70"/>
      <c r="C73" s="518"/>
      <c r="D73" s="72"/>
      <c r="E73" s="80"/>
      <c r="F73" s="160"/>
      <c r="G73" s="533"/>
      <c r="H73" s="534"/>
      <c r="I73" s="165"/>
      <c r="J73" s="533"/>
      <c r="K73" s="535"/>
      <c r="L73" s="534"/>
      <c r="M73" s="165"/>
      <c r="N73" s="536"/>
      <c r="O73" s="537"/>
      <c r="P73" s="165"/>
      <c r="Q73" s="536"/>
      <c r="R73" s="538"/>
      <c r="S73" s="537"/>
      <c r="T73" s="165"/>
      <c r="U73" s="536"/>
      <c r="V73" s="537"/>
      <c r="W73" s="165"/>
      <c r="X73" s="536"/>
      <c r="Y73" s="537"/>
      <c r="Z73" s="83"/>
      <c r="AA73" s="66"/>
      <c r="AJ73" s="200"/>
    </row>
    <row r="74" spans="2:36" s="53" customFormat="1" ht="4.5" hidden="1" customHeight="1">
      <c r="B74" s="70"/>
      <c r="C74" s="518"/>
      <c r="D74" s="72"/>
      <c r="E74" s="80"/>
      <c r="F74" s="84"/>
      <c r="G74" s="85"/>
      <c r="H74" s="85"/>
      <c r="I74" s="85"/>
      <c r="J74" s="86"/>
      <c r="K74" s="86"/>
      <c r="L74" s="86"/>
      <c r="M74" s="85"/>
      <c r="N74" s="85"/>
      <c r="O74" s="85"/>
      <c r="P74" s="62"/>
      <c r="Q74" s="62"/>
      <c r="R74" s="62"/>
      <c r="S74" s="62"/>
      <c r="T74" s="62"/>
      <c r="U74" s="62"/>
      <c r="V74" s="62"/>
      <c r="W74" s="62"/>
      <c r="X74" s="62"/>
      <c r="Y74" s="62"/>
      <c r="Z74" s="66"/>
      <c r="AA74" s="66"/>
      <c r="AJ74" s="105"/>
    </row>
    <row r="75" spans="2:36" s="53" customFormat="1" ht="24" hidden="1" customHeight="1">
      <c r="B75" s="70"/>
      <c r="C75" s="518"/>
      <c r="D75" s="72"/>
      <c r="E75" s="80"/>
      <c r="F75" s="187">
        <f t="shared" ref="F75" si="12">$Q$18</f>
        <v>7</v>
      </c>
      <c r="G75" s="530" t="str">
        <f t="shared" ref="G75" si="13">HYPERLINK("experience\"&amp;C62&amp;"\"&amp;F75&amp;"","مستند سرويس 7")</f>
        <v>مستند سرويس 7</v>
      </c>
      <c r="H75" s="577"/>
      <c r="I75" s="188">
        <f t="shared" ref="I75" si="14">$O$18</f>
        <v>0</v>
      </c>
      <c r="J75" s="582" t="str">
        <f t="shared" ref="J75" si="15">HYPERLINK("experience\"&amp;C62&amp;"\"&amp;I75&amp;"","مستند سرويس 8")</f>
        <v>مستند سرويس 8</v>
      </c>
      <c r="K75" s="582"/>
      <c r="L75" s="582"/>
      <c r="M75" s="189">
        <f t="shared" ref="M75" si="16">$N$18</f>
        <v>0</v>
      </c>
      <c r="N75" s="530" t="str">
        <f t="shared" ref="N75" si="17">HYPERLINK("experience\"&amp;C62&amp;"\"&amp;M75&amp;"","مستند سرويس 9")</f>
        <v>مستند سرويس 9</v>
      </c>
      <c r="O75" s="532"/>
      <c r="P75" s="189">
        <f t="shared" ref="P75" si="18">$L$18</f>
        <v>0</v>
      </c>
      <c r="Q75" s="530" t="str">
        <f t="shared" ref="Q75" si="19">HYPERLINK("experience\"&amp;C62&amp;"\"&amp;P75&amp;"","مستند سرويس 10")</f>
        <v>مستند سرويس 10</v>
      </c>
      <c r="R75" s="531"/>
      <c r="S75" s="532"/>
      <c r="T75" s="190">
        <f t="shared" ref="T75" si="20">$J$18</f>
        <v>11</v>
      </c>
      <c r="U75" s="530" t="str">
        <f t="shared" ref="U75" si="21">HYPERLINK("experience\"&amp;C62&amp;"\"&amp;T75&amp;"","مستند سرويس 11")</f>
        <v>مستند سرويس 11</v>
      </c>
      <c r="V75" s="532"/>
      <c r="W75" s="191">
        <f t="shared" ref="W75" si="22">$H$18</f>
        <v>12</v>
      </c>
      <c r="X75" s="522" t="str">
        <f t="shared" ref="X75" si="23">HYPERLINK("experience\"&amp;C62&amp;"\"&amp;W75&amp;"","مستند سرويس 12")</f>
        <v>مستند سرويس 12</v>
      </c>
      <c r="Y75" s="523"/>
      <c r="Z75" s="87"/>
      <c r="AA75" s="66"/>
      <c r="AJ75" s="200"/>
    </row>
    <row r="76" spans="2:36" s="53" customFormat="1" ht="8.25" hidden="1" customHeight="1">
      <c r="B76" s="70"/>
      <c r="C76" s="518"/>
      <c r="D76" s="72"/>
      <c r="E76" s="80"/>
      <c r="F76" s="161"/>
      <c r="G76" s="61"/>
      <c r="H76" s="61"/>
      <c r="I76" s="159"/>
      <c r="J76" s="158"/>
      <c r="K76" s="158"/>
      <c r="L76" s="158"/>
      <c r="M76" s="62"/>
      <c r="N76" s="162"/>
      <c r="O76" s="162"/>
      <c r="P76" s="62"/>
      <c r="Q76" s="162"/>
      <c r="R76" s="162"/>
      <c r="S76" s="162"/>
      <c r="T76" s="163"/>
      <c r="U76" s="63"/>
      <c r="V76" s="63"/>
      <c r="W76" s="67"/>
      <c r="X76" s="164"/>
      <c r="Y76" s="164"/>
      <c r="Z76" s="87"/>
      <c r="AA76" s="66"/>
      <c r="AJ76" s="200"/>
    </row>
    <row r="77" spans="2:36" s="53" customFormat="1" ht="24" hidden="1" customHeight="1">
      <c r="B77" s="70"/>
      <c r="C77" s="518"/>
      <c r="D77" s="72"/>
      <c r="E77" s="80"/>
      <c r="F77" s="161"/>
      <c r="G77" s="524"/>
      <c r="H77" s="525"/>
      <c r="I77" s="166"/>
      <c r="J77" s="526"/>
      <c r="K77" s="526"/>
      <c r="L77" s="526"/>
      <c r="M77" s="62"/>
      <c r="N77" s="524"/>
      <c r="O77" s="525"/>
      <c r="P77" s="62"/>
      <c r="Q77" s="524"/>
      <c r="R77" s="527"/>
      <c r="S77" s="525"/>
      <c r="T77" s="167"/>
      <c r="U77" s="524"/>
      <c r="V77" s="525"/>
      <c r="W77" s="184"/>
      <c r="X77" s="528"/>
      <c r="Y77" s="529"/>
      <c r="Z77" s="87"/>
      <c r="AA77" s="66"/>
      <c r="AJ77" s="200"/>
    </row>
    <row r="78" spans="2:36" s="53" customFormat="1" ht="6.75" customHeight="1" thickBot="1">
      <c r="B78" s="70"/>
      <c r="C78" s="518"/>
      <c r="D78" s="72"/>
      <c r="E78" s="80"/>
      <c r="F78" s="88"/>
      <c r="G78" s="89"/>
      <c r="H78" s="89"/>
      <c r="I78" s="90"/>
      <c r="J78" s="90"/>
      <c r="K78" s="90"/>
      <c r="L78" s="90"/>
      <c r="M78" s="91"/>
      <c r="N78" s="92" t="s">
        <v>133</v>
      </c>
      <c r="O78" s="93"/>
      <c r="P78" s="91"/>
      <c r="Q78" s="92"/>
      <c r="R78" s="90"/>
      <c r="S78" s="90"/>
      <c r="T78" s="90"/>
      <c r="U78" s="91"/>
      <c r="V78" s="92"/>
      <c r="W78" s="92"/>
      <c r="X78" s="90"/>
      <c r="Y78" s="90"/>
      <c r="Z78" s="94"/>
      <c r="AA78" s="66"/>
    </row>
    <row r="79" spans="2:36" s="53" customFormat="1" ht="9.75" customHeight="1">
      <c r="B79" s="70"/>
      <c r="C79" s="518"/>
      <c r="D79" s="72"/>
      <c r="E79" s="73"/>
      <c r="F79" s="62"/>
      <c r="G79" s="62"/>
      <c r="H79" s="62"/>
      <c r="I79" s="62"/>
      <c r="J79" s="62"/>
      <c r="K79" s="62"/>
      <c r="L79" s="62"/>
      <c r="M79" s="62"/>
      <c r="N79" s="62"/>
      <c r="O79" s="62"/>
      <c r="P79" s="62"/>
      <c r="Q79" s="62"/>
      <c r="R79" s="62"/>
      <c r="S79" s="62"/>
      <c r="T79" s="62"/>
      <c r="U79" s="62"/>
      <c r="V79" s="62"/>
      <c r="W79" s="62"/>
      <c r="X79" s="489"/>
      <c r="Y79" s="489"/>
      <c r="Z79" s="76"/>
      <c r="AA79" s="66"/>
    </row>
    <row r="80" spans="2:36" s="53" customFormat="1" ht="7.5" customHeight="1">
      <c r="B80" s="70"/>
      <c r="C80" s="518"/>
      <c r="D80" s="72"/>
      <c r="E80" s="73"/>
      <c r="F80" s="181"/>
      <c r="G80" s="181"/>
      <c r="H80" s="181"/>
      <c r="I80" s="181"/>
      <c r="J80" s="181"/>
      <c r="K80" s="114"/>
      <c r="L80" s="114"/>
      <c r="M80" s="62"/>
      <c r="N80" s="184" t="s">
        <v>75</v>
      </c>
      <c r="O80" s="184"/>
      <c r="P80" s="184"/>
      <c r="Q80" s="184"/>
      <c r="R80" s="184"/>
      <c r="S80" s="115"/>
      <c r="T80" s="115"/>
      <c r="U80" s="62"/>
      <c r="V80" s="67"/>
      <c r="W80" s="67"/>
      <c r="X80" s="116"/>
      <c r="Y80" s="116"/>
      <c r="Z80" s="113"/>
      <c r="AA80" s="66"/>
    </row>
    <row r="81" spans="2:36" s="53" customFormat="1" ht="25.5" customHeight="1">
      <c r="B81" s="70"/>
      <c r="C81" s="518"/>
      <c r="D81" s="72"/>
      <c r="E81" s="62"/>
      <c r="F81" s="490" t="s">
        <v>37</v>
      </c>
      <c r="G81" s="490"/>
      <c r="H81" s="490"/>
      <c r="I81" s="490"/>
      <c r="J81" s="491"/>
      <c r="K81" s="492"/>
      <c r="L81" s="493"/>
      <c r="M81" s="62"/>
      <c r="N81" s="494" t="s">
        <v>131</v>
      </c>
      <c r="O81" s="494"/>
      <c r="P81" s="494"/>
      <c r="Q81" s="494"/>
      <c r="R81" s="495"/>
      <c r="S81" s="496"/>
      <c r="T81" s="497"/>
      <c r="U81" s="173"/>
      <c r="V81" s="67"/>
      <c r="W81" s="67"/>
      <c r="X81" s="498"/>
      <c r="Y81" s="498"/>
      <c r="Z81" s="76"/>
      <c r="AA81" s="66"/>
      <c r="AD81" s="142"/>
    </row>
    <row r="82" spans="2:36" s="53" customFormat="1" ht="11.25" customHeight="1">
      <c r="B82" s="70"/>
      <c r="C82" s="518"/>
      <c r="D82" s="72"/>
      <c r="E82" s="62"/>
      <c r="F82" s="499"/>
      <c r="G82" s="499"/>
      <c r="H82" s="499"/>
      <c r="I82" s="499"/>
      <c r="J82" s="499"/>
      <c r="K82" s="95"/>
      <c r="L82" s="95"/>
      <c r="M82" s="95"/>
      <c r="N82" s="95"/>
      <c r="O82" s="95"/>
      <c r="P82" s="95"/>
      <c r="Q82" s="95"/>
      <c r="R82" s="95"/>
      <c r="S82" s="95"/>
      <c r="T82" s="95"/>
      <c r="U82" s="186"/>
      <c r="V82" s="95"/>
      <c r="W82" s="95"/>
      <c r="X82" s="95"/>
      <c r="Y82" s="95"/>
      <c r="Z82" s="69"/>
      <c r="AA82" s="66"/>
    </row>
    <row r="83" spans="2:36" s="53" customFormat="1" ht="32.25" customHeight="1">
      <c r="B83" s="70"/>
      <c r="C83" s="518"/>
      <c r="D83" s="72"/>
      <c r="E83" s="62"/>
      <c r="F83" s="500" t="s">
        <v>121</v>
      </c>
      <c r="G83" s="500"/>
      <c r="H83" s="500"/>
      <c r="I83" s="500"/>
      <c r="J83" s="500"/>
      <c r="K83" s="500"/>
      <c r="L83" s="500"/>
      <c r="M83" s="500"/>
      <c r="N83" s="500"/>
      <c r="O83" s="500"/>
      <c r="P83" s="500"/>
      <c r="Q83" s="500"/>
      <c r="R83" s="500"/>
      <c r="S83" s="500"/>
      <c r="T83" s="500"/>
      <c r="U83" s="500"/>
      <c r="V83" s="500"/>
      <c r="W83" s="500"/>
      <c r="X83" s="500"/>
      <c r="Y83" s="500"/>
      <c r="Z83" s="76"/>
      <c r="AA83" s="66"/>
    </row>
    <row r="84" spans="2:36" s="53" customFormat="1" ht="30" customHeight="1">
      <c r="B84" s="70"/>
      <c r="C84" s="518"/>
      <c r="D84" s="72"/>
      <c r="E84" s="62"/>
      <c r="F84" s="501" t="str">
        <f t="shared" ref="F84" si="24">HYPERLINK("experience\"&amp;C62&amp;"\experience","تصویر قرارداد الزامیست")</f>
        <v>تصویر قرارداد الزامیست</v>
      </c>
      <c r="G84" s="502"/>
      <c r="H84" s="503"/>
      <c r="I84" s="503"/>
      <c r="J84" s="504"/>
      <c r="K84" s="96"/>
      <c r="L84" s="501" t="str">
        <f t="shared" ref="L84" si="25">HYPERLINK("experience\"&amp;C62&amp;"\reputable","(تصویر رضایت نامه (در صورت صدور")</f>
        <v>(تصویر رضایت نامه (در صورت صدور</v>
      </c>
      <c r="M84" s="503"/>
      <c r="N84" s="503"/>
      <c r="O84" s="504"/>
      <c r="P84" s="78"/>
      <c r="Q84" s="505" t="str">
        <f t="shared" ref="Q84" si="26">HYPERLINK("experience\"&amp;C62&amp;"\payment note"," (گواهي  مبلغ كل پرداخت شده (در صورت لزوم")</f>
        <v xml:space="preserve"> (گواهي  مبلغ كل پرداخت شده (در صورت لزوم</v>
      </c>
      <c r="R84" s="503"/>
      <c r="S84" s="503"/>
      <c r="T84" s="504"/>
      <c r="U84" s="62"/>
      <c r="V84" s="506" t="str">
        <f>HYPERLINK("experience\"&amp;C62&amp;"\good performance","(گواهی حسن انجام کار (در صورت صدور")</f>
        <v>(گواهی حسن انجام کار (در صورت صدور</v>
      </c>
      <c r="W84" s="507"/>
      <c r="X84" s="508"/>
      <c r="Y84" s="509"/>
      <c r="Z84" s="97"/>
      <c r="AA84" s="66"/>
      <c r="AB84" s="139"/>
    </row>
    <row r="85" spans="2:36" s="53" customFormat="1" ht="6" customHeight="1">
      <c r="B85" s="70"/>
      <c r="C85" s="518"/>
      <c r="D85" s="72"/>
      <c r="E85" s="62"/>
      <c r="F85" s="98"/>
      <c r="G85" s="98"/>
      <c r="H85" s="98"/>
      <c r="I85" s="98"/>
      <c r="J85" s="98"/>
      <c r="K85" s="98"/>
      <c r="L85" s="98"/>
      <c r="M85" s="98"/>
      <c r="N85" s="98"/>
      <c r="O85" s="98"/>
      <c r="P85" s="62"/>
      <c r="Q85" s="98"/>
      <c r="R85" s="98"/>
      <c r="S85" s="98"/>
      <c r="T85" s="98"/>
      <c r="U85" s="62"/>
      <c r="V85" s="98"/>
      <c r="W85" s="98"/>
      <c r="X85" s="98"/>
      <c r="Y85" s="98"/>
      <c r="Z85" s="97"/>
      <c r="AA85" s="66"/>
    </row>
    <row r="86" spans="2:36" s="53" customFormat="1" ht="28.5" customHeight="1">
      <c r="B86" s="70"/>
      <c r="C86" s="518"/>
      <c r="D86" s="72"/>
      <c r="E86" s="62"/>
      <c r="F86" s="501" t="str">
        <f t="shared" ref="F86" si="27">HYPERLINK("experience\"&amp;C62&amp;"\provisional acceptance","گواهي پايان كار-تحويل موقت ")</f>
        <v xml:space="preserve">گواهي پايان كار-تحويل موقت </v>
      </c>
      <c r="G86" s="502"/>
      <c r="H86" s="503"/>
      <c r="I86" s="503"/>
      <c r="J86" s="504"/>
      <c r="K86" s="98"/>
      <c r="L86" s="501" t="str">
        <f t="shared" ref="L86" si="28">HYPERLINK("experience\"&amp;C62&amp;"\project progress","(گواهي ميزان پيشرفت كار (در صورت لزوم")</f>
        <v>(گواهي ميزان پيشرفت كار (در صورت لزوم</v>
      </c>
      <c r="M86" s="503"/>
      <c r="N86" s="503"/>
      <c r="O86" s="504"/>
      <c r="P86" s="62"/>
      <c r="Q86" s="99"/>
      <c r="R86" s="524" t="s">
        <v>132</v>
      </c>
      <c r="S86" s="575"/>
      <c r="T86" s="117">
        <v>2</v>
      </c>
      <c r="U86" s="583"/>
      <c r="V86" s="584"/>
      <c r="W86" s="584"/>
      <c r="X86" s="584"/>
      <c r="Y86" s="585"/>
      <c r="Z86" s="97"/>
      <c r="AA86" s="192">
        <f t="shared" ref="AA86" si="29">U86</f>
        <v>0</v>
      </c>
    </row>
    <row r="87" spans="2:36" s="53" customFormat="1" ht="8.25" customHeight="1">
      <c r="B87" s="70"/>
      <c r="C87" s="518"/>
      <c r="D87" s="72"/>
      <c r="E87" s="62"/>
      <c r="F87" s="168"/>
      <c r="G87" s="168"/>
      <c r="H87" s="169"/>
      <c r="I87" s="169"/>
      <c r="J87" s="169"/>
      <c r="K87" s="98"/>
      <c r="L87" s="168"/>
      <c r="M87" s="169"/>
      <c r="N87" s="169"/>
      <c r="O87" s="169"/>
      <c r="P87" s="62"/>
      <c r="Q87" s="170"/>
      <c r="R87" s="169"/>
      <c r="S87" s="169"/>
      <c r="T87" s="171"/>
      <c r="U87" s="172"/>
      <c r="V87" s="172"/>
      <c r="W87" s="172"/>
      <c r="X87" s="172"/>
      <c r="Y87" s="172"/>
      <c r="Z87" s="97"/>
      <c r="AA87" s="66"/>
    </row>
    <row r="88" spans="2:36" s="53" customFormat="1" ht="3" customHeight="1">
      <c r="B88" s="70"/>
      <c r="C88" s="518"/>
      <c r="D88" s="72"/>
      <c r="E88" s="62"/>
      <c r="F88" s="98"/>
      <c r="G88" s="98"/>
      <c r="H88" s="98"/>
      <c r="I88" s="98"/>
      <c r="J88" s="98"/>
      <c r="K88" s="98"/>
      <c r="L88" s="98"/>
      <c r="M88" s="98"/>
      <c r="N88" s="118"/>
      <c r="O88" s="98"/>
      <c r="P88" s="62"/>
      <c r="Q88" s="98"/>
      <c r="R88" s="98"/>
      <c r="S88" s="98"/>
      <c r="T88" s="98"/>
      <c r="U88" s="62"/>
      <c r="V88" s="98"/>
      <c r="W88" s="98"/>
      <c r="X88" s="98"/>
      <c r="Y88" s="98"/>
      <c r="Z88" s="97"/>
      <c r="AA88" s="66"/>
    </row>
    <row r="89" spans="2:36" s="53" customFormat="1" ht="26.25" customHeight="1">
      <c r="B89" s="70"/>
      <c r="C89" s="519"/>
      <c r="D89" s="72"/>
      <c r="E89" s="62"/>
      <c r="F89" s="572" t="s">
        <v>38</v>
      </c>
      <c r="G89" s="573"/>
      <c r="H89" s="574"/>
      <c r="I89" s="98"/>
      <c r="J89" s="486"/>
      <c r="K89" s="487"/>
      <c r="L89" s="487"/>
      <c r="M89" s="487"/>
      <c r="N89" s="487"/>
      <c r="O89" s="487"/>
      <c r="P89" s="487"/>
      <c r="Q89" s="487"/>
      <c r="R89" s="487"/>
      <c r="S89" s="487"/>
      <c r="T89" s="487"/>
      <c r="U89" s="487"/>
      <c r="V89" s="487"/>
      <c r="W89" s="487"/>
      <c r="X89" s="487"/>
      <c r="Y89" s="488"/>
      <c r="Z89" s="97"/>
      <c r="AA89" s="66"/>
    </row>
    <row r="90" spans="2:36" s="53" customFormat="1" ht="19.5" customHeight="1" thickBot="1">
      <c r="B90" s="100"/>
      <c r="C90" s="101"/>
      <c r="D90" s="101"/>
      <c r="E90" s="101"/>
      <c r="F90" s="102"/>
      <c r="G90" s="102"/>
      <c r="H90" s="102"/>
      <c r="I90" s="102"/>
      <c r="J90" s="102"/>
      <c r="K90" s="102"/>
      <c r="L90" s="102"/>
      <c r="M90" s="102"/>
      <c r="N90" s="102"/>
      <c r="O90" s="102"/>
      <c r="P90" s="101"/>
      <c r="Q90" s="102"/>
      <c r="R90" s="102"/>
      <c r="S90" s="103"/>
      <c r="T90" s="102"/>
      <c r="U90" s="174"/>
      <c r="V90" s="206"/>
      <c r="W90" s="174"/>
      <c r="X90" s="174"/>
      <c r="Y90" s="174"/>
      <c r="Z90" s="102"/>
      <c r="AA90" s="104"/>
    </row>
    <row r="91" spans="2:36" s="53" customFormat="1" ht="24" customHeight="1">
      <c r="B91" s="105"/>
      <c r="C91" s="105"/>
      <c r="D91" s="105"/>
      <c r="E91" s="105"/>
      <c r="F91" s="106"/>
      <c r="G91" s="106"/>
      <c r="H91" s="106"/>
      <c r="I91" s="106"/>
      <c r="J91" s="106"/>
      <c r="K91" s="106"/>
      <c r="L91" s="106"/>
      <c r="M91" s="106"/>
      <c r="N91" s="119"/>
      <c r="O91" s="106"/>
      <c r="P91" s="105"/>
      <c r="Q91" s="106"/>
      <c r="R91" s="106"/>
      <c r="S91" s="106"/>
      <c r="T91" s="106"/>
      <c r="U91" s="105"/>
      <c r="V91" s="106"/>
      <c r="W91" s="106"/>
      <c r="X91" s="106"/>
      <c r="Y91" s="106"/>
      <c r="Z91" s="106"/>
      <c r="AA91" s="105"/>
    </row>
    <row r="92" spans="2:36" s="53" customFormat="1" ht="39.75" customHeight="1">
      <c r="B92" s="105"/>
      <c r="C92" s="105"/>
      <c r="D92" s="105"/>
      <c r="E92" s="105"/>
      <c r="F92" s="510" t="s">
        <v>70</v>
      </c>
      <c r="G92" s="510"/>
      <c r="H92" s="510"/>
      <c r="I92" s="510"/>
      <c r="J92" s="510"/>
      <c r="K92" s="106"/>
      <c r="L92" s="485"/>
      <c r="M92" s="485"/>
      <c r="N92" s="485"/>
      <c r="O92" s="559"/>
      <c r="P92" s="559"/>
      <c r="Q92" s="143"/>
      <c r="R92" s="106"/>
      <c r="S92" s="106"/>
      <c r="T92" s="106"/>
      <c r="U92" s="571" t="s">
        <v>71</v>
      </c>
      <c r="V92" s="571"/>
      <c r="W92" s="571"/>
      <c r="X92" s="571"/>
      <c r="Y92" s="571"/>
      <c r="Z92" s="571"/>
      <c r="AA92" s="105"/>
    </row>
    <row r="93" spans="2:36" s="53" customFormat="1" ht="21" customHeight="1">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8"/>
      <c r="AA93" s="54"/>
      <c r="AB93" s="54"/>
      <c r="AC93" s="54"/>
    </row>
    <row r="94" spans="2:36" s="53" customFormat="1" ht="30.75" customHeight="1">
      <c r="B94" s="140"/>
      <c r="C94" s="578" t="s">
        <v>172</v>
      </c>
      <c r="D94" s="578"/>
      <c r="E94" s="578"/>
      <c r="F94" s="578"/>
      <c r="G94" s="578"/>
      <c r="H94" s="578"/>
      <c r="I94" s="578"/>
      <c r="J94" s="578"/>
      <c r="K94" s="578"/>
      <c r="L94" s="550"/>
      <c r="M94" s="550"/>
      <c r="N94" s="550"/>
      <c r="O94" s="550"/>
      <c r="P94" s="109"/>
      <c r="Q94" s="109"/>
      <c r="R94" s="579" t="s">
        <v>72</v>
      </c>
      <c r="S94" s="579"/>
      <c r="T94" s="579"/>
      <c r="U94" s="579"/>
      <c r="V94" s="579"/>
      <c r="W94" s="579"/>
      <c r="X94" s="579"/>
      <c r="Y94" s="579"/>
      <c r="Z94" s="579"/>
      <c r="AA94" s="54"/>
      <c r="AB94" s="54"/>
      <c r="AC94" s="54"/>
      <c r="AE94" s="138"/>
      <c r="AJ94" s="105"/>
    </row>
    <row r="95" spans="2:36" s="53" customFormat="1" ht="9" customHeight="1" thickBot="1">
      <c r="F95" s="110"/>
      <c r="G95" s="110"/>
      <c r="H95" s="110"/>
      <c r="I95" s="110"/>
      <c r="J95" s="110"/>
      <c r="K95" s="110"/>
      <c r="L95" s="110"/>
      <c r="M95" s="111"/>
      <c r="N95" s="111"/>
      <c r="O95" s="111"/>
      <c r="P95" s="111"/>
      <c r="Q95" s="111"/>
      <c r="R95" s="111"/>
      <c r="S95" s="111"/>
      <c r="T95" s="111"/>
      <c r="AJ95" s="200"/>
    </row>
    <row r="96" spans="2:36" s="53" customFormat="1" ht="6" customHeight="1">
      <c r="B96" s="57"/>
      <c r="C96" s="58"/>
      <c r="D96" s="58"/>
      <c r="E96" s="58"/>
      <c r="F96" s="58"/>
      <c r="G96" s="58"/>
      <c r="H96" s="58"/>
      <c r="I96" s="58"/>
      <c r="J96" s="58"/>
      <c r="K96" s="58"/>
      <c r="L96" s="58"/>
      <c r="M96" s="58"/>
      <c r="N96" s="58"/>
      <c r="O96" s="58"/>
      <c r="P96" s="58"/>
      <c r="Q96" s="58"/>
      <c r="R96" s="58"/>
      <c r="S96" s="58"/>
      <c r="T96" s="58"/>
      <c r="U96" s="58"/>
      <c r="V96" s="58"/>
      <c r="W96" s="58"/>
      <c r="X96" s="58"/>
      <c r="Y96" s="58"/>
      <c r="Z96" s="58"/>
      <c r="AA96" s="59"/>
      <c r="AJ96" s="200"/>
    </row>
    <row r="97" spans="2:36" s="53" customFormat="1" ht="26.25" customHeight="1">
      <c r="B97" s="60"/>
      <c r="C97" s="557" t="s">
        <v>23</v>
      </c>
      <c r="D97" s="61"/>
      <c r="E97" s="62"/>
      <c r="F97" s="490" t="s">
        <v>34</v>
      </c>
      <c r="G97" s="490"/>
      <c r="H97" s="491"/>
      <c r="I97" s="543"/>
      <c r="J97" s="544"/>
      <c r="K97" s="544"/>
      <c r="L97" s="544"/>
      <c r="M97" s="544"/>
      <c r="N97" s="544"/>
      <c r="O97" s="545"/>
      <c r="P97" s="63"/>
      <c r="Q97" s="64" t="s">
        <v>35</v>
      </c>
      <c r="R97" s="543"/>
      <c r="S97" s="544"/>
      <c r="T97" s="544"/>
      <c r="U97" s="544"/>
      <c r="V97" s="544"/>
      <c r="W97" s="544"/>
      <c r="X97" s="544"/>
      <c r="Y97" s="545"/>
      <c r="Z97" s="65"/>
      <c r="AA97" s="66"/>
      <c r="AJ97" s="201"/>
    </row>
    <row r="98" spans="2:36" s="53" customFormat="1" ht="8.25" customHeight="1">
      <c r="B98" s="60"/>
      <c r="C98" s="558"/>
      <c r="D98" s="61"/>
      <c r="E98" s="62"/>
      <c r="F98" s="67"/>
      <c r="G98" s="67"/>
      <c r="H98" s="67"/>
      <c r="I98" s="68"/>
      <c r="J98" s="546"/>
      <c r="K98" s="546"/>
      <c r="L98" s="546"/>
      <c r="M98" s="546"/>
      <c r="N98" s="546"/>
      <c r="O98" s="546"/>
      <c r="P98" s="546"/>
      <c r="Q98" s="546"/>
      <c r="R98" s="546"/>
      <c r="S98" s="546"/>
      <c r="T98" s="546"/>
      <c r="U98" s="546"/>
      <c r="V98" s="546"/>
      <c r="W98" s="546"/>
      <c r="X98" s="546"/>
      <c r="Y98" s="546"/>
      <c r="Z98" s="69"/>
      <c r="AA98" s="66"/>
      <c r="AJ98" s="200"/>
    </row>
    <row r="99" spans="2:36" s="53" customFormat="1" ht="30" customHeight="1">
      <c r="B99" s="70"/>
      <c r="C99" s="71">
        <v>3</v>
      </c>
      <c r="D99" s="72"/>
      <c r="E99" s="73"/>
      <c r="F99" s="490" t="s">
        <v>36</v>
      </c>
      <c r="G99" s="490"/>
      <c r="H99" s="491"/>
      <c r="I99" s="310"/>
      <c r="J99" s="597" t="s">
        <v>181</v>
      </c>
      <c r="K99" s="597"/>
      <c r="L99" s="597"/>
      <c r="M99" s="597"/>
      <c r="N99" s="597"/>
      <c r="O99" s="597"/>
      <c r="P99" s="597"/>
      <c r="Q99" s="597"/>
      <c r="R99" s="597"/>
      <c r="S99" s="597"/>
      <c r="T99" s="597"/>
      <c r="U99" s="597"/>
      <c r="V99" s="597"/>
      <c r="W99" s="597"/>
      <c r="X99" s="597"/>
      <c r="Y99" s="598"/>
      <c r="Z99" s="74"/>
      <c r="AA99" s="66"/>
      <c r="AJ99" s="202"/>
    </row>
    <row r="100" spans="2:36" s="53" customFormat="1" ht="14.25" customHeight="1">
      <c r="B100" s="70"/>
      <c r="C100" s="518" t="s">
        <v>39</v>
      </c>
      <c r="D100" s="72"/>
      <c r="E100" s="73"/>
      <c r="F100" s="75"/>
      <c r="G100" s="75"/>
      <c r="H100" s="75"/>
      <c r="I100" s="62"/>
      <c r="J100" s="62"/>
      <c r="K100" s="62"/>
      <c r="L100" s="62"/>
      <c r="M100" s="62"/>
      <c r="N100" s="62"/>
      <c r="O100" s="62"/>
      <c r="P100" s="62"/>
      <c r="Q100" s="62"/>
      <c r="R100" s="62"/>
      <c r="S100" s="62"/>
      <c r="T100" s="62"/>
      <c r="U100" s="62"/>
      <c r="V100" s="62"/>
      <c r="W100" s="62"/>
      <c r="X100" s="62"/>
      <c r="Y100" s="62"/>
      <c r="Z100" s="76"/>
      <c r="AA100" s="66"/>
      <c r="AD100" s="112"/>
      <c r="AJ100" s="200"/>
    </row>
    <row r="101" spans="2:36" s="53" customFormat="1" ht="30" customHeight="1">
      <c r="B101" s="70"/>
      <c r="C101" s="518"/>
      <c r="D101" s="72"/>
      <c r="E101" s="73"/>
      <c r="F101" s="568" t="s">
        <v>135</v>
      </c>
      <c r="G101" s="568"/>
      <c r="H101" s="569"/>
      <c r="I101" s="586"/>
      <c r="J101" s="560"/>
      <c r="K101" s="560"/>
      <c r="L101" s="561"/>
      <c r="M101" s="77"/>
      <c r="N101" s="183" t="s">
        <v>136</v>
      </c>
      <c r="O101" s="141"/>
      <c r="P101" s="555" t="s">
        <v>137</v>
      </c>
      <c r="Q101" s="556"/>
      <c r="R101" s="587"/>
      <c r="S101" s="588"/>
      <c r="T101" s="199"/>
      <c r="U101" s="198"/>
      <c r="V101" s="182" t="s">
        <v>138</v>
      </c>
      <c r="W101" s="182"/>
      <c r="X101" s="520"/>
      <c r="Y101" s="521"/>
      <c r="Z101" s="79"/>
      <c r="AA101" s="66"/>
      <c r="AJ101" s="202"/>
    </row>
    <row r="102" spans="2:36" s="53" customFormat="1" ht="56.25" customHeight="1" thickBot="1">
      <c r="B102" s="70"/>
      <c r="C102" s="518"/>
      <c r="D102" s="72"/>
      <c r="E102" s="73"/>
      <c r="F102" s="554" t="s">
        <v>134</v>
      </c>
      <c r="G102" s="554"/>
      <c r="H102" s="554"/>
      <c r="I102" s="554"/>
      <c r="J102" s="554"/>
      <c r="K102" s="554"/>
      <c r="L102" s="554"/>
      <c r="M102" s="554"/>
      <c r="N102" s="554"/>
      <c r="O102" s="554"/>
      <c r="P102" s="554"/>
      <c r="Q102" s="554"/>
      <c r="R102" s="554"/>
      <c r="S102" s="554"/>
      <c r="T102" s="554"/>
      <c r="U102" s="554"/>
      <c r="V102" s="554"/>
      <c r="W102" s="554"/>
      <c r="X102" s="554"/>
      <c r="Y102" s="554"/>
      <c r="Z102" s="79"/>
      <c r="AA102" s="66"/>
      <c r="AJ102" s="200"/>
    </row>
    <row r="103" spans="2:36" s="53" customFormat="1" ht="7.5" customHeight="1">
      <c r="B103" s="70"/>
      <c r="C103" s="518"/>
      <c r="D103" s="72"/>
      <c r="E103" s="80"/>
      <c r="F103" s="81"/>
      <c r="G103" s="82"/>
      <c r="H103" s="82"/>
      <c r="I103" s="82"/>
      <c r="J103" s="82"/>
      <c r="K103" s="82"/>
      <c r="L103" s="82"/>
      <c r="M103" s="82"/>
      <c r="N103" s="82"/>
      <c r="O103" s="82"/>
      <c r="P103" s="82"/>
      <c r="Q103" s="82"/>
      <c r="R103" s="82"/>
      <c r="S103" s="82"/>
      <c r="T103" s="82"/>
      <c r="U103" s="82"/>
      <c r="V103" s="82"/>
      <c r="W103" s="82"/>
      <c r="X103" s="82"/>
      <c r="Y103" s="82"/>
      <c r="Z103" s="59"/>
      <c r="AA103" s="66"/>
      <c r="AJ103" s="202"/>
    </row>
    <row r="104" spans="2:36" s="53" customFormat="1" ht="27.75" customHeight="1">
      <c r="B104" s="70"/>
      <c r="C104" s="518"/>
      <c r="D104" s="72"/>
      <c r="E104" s="80"/>
      <c r="F104" s="160"/>
      <c r="G104" s="533"/>
      <c r="H104" s="534"/>
      <c r="I104" s="165"/>
      <c r="J104" s="533"/>
      <c r="K104" s="535"/>
      <c r="L104" s="534"/>
      <c r="M104" s="165"/>
      <c r="N104" s="536"/>
      <c r="O104" s="537"/>
      <c r="P104" s="165"/>
      <c r="Q104" s="536"/>
      <c r="R104" s="538"/>
      <c r="S104" s="537"/>
      <c r="T104" s="165"/>
      <c r="U104" s="536"/>
      <c r="V104" s="537"/>
      <c r="W104" s="165"/>
      <c r="X104" s="536"/>
      <c r="Y104" s="537"/>
      <c r="Z104" s="83"/>
      <c r="AA104" s="66"/>
      <c r="AJ104" s="200"/>
    </row>
    <row r="105" spans="2:36" s="53" customFormat="1" ht="4.5" customHeight="1">
      <c r="B105" s="70"/>
      <c r="C105" s="518"/>
      <c r="D105" s="72"/>
      <c r="E105" s="80"/>
      <c r="F105" s="84"/>
      <c r="G105" s="85"/>
      <c r="H105" s="85"/>
      <c r="I105" s="85"/>
      <c r="J105" s="86"/>
      <c r="K105" s="86"/>
      <c r="L105" s="86"/>
      <c r="M105" s="85"/>
      <c r="N105" s="85"/>
      <c r="O105" s="85"/>
      <c r="P105" s="62"/>
      <c r="Q105" s="62"/>
      <c r="R105" s="62"/>
      <c r="S105" s="62"/>
      <c r="T105" s="62"/>
      <c r="U105" s="62"/>
      <c r="V105" s="62"/>
      <c r="W105" s="62"/>
      <c r="X105" s="62"/>
      <c r="Y105" s="62"/>
      <c r="Z105" s="66"/>
      <c r="AA105" s="66"/>
      <c r="AJ105" s="105"/>
    </row>
    <row r="106" spans="2:36" s="53" customFormat="1" ht="24" customHeight="1">
      <c r="B106" s="70"/>
      <c r="C106" s="518"/>
      <c r="D106" s="72"/>
      <c r="E106" s="80"/>
      <c r="F106" s="187">
        <f t="shared" ref="F106" si="30">$Y$18</f>
        <v>1</v>
      </c>
      <c r="G106" s="511" t="str">
        <f t="shared" ref="G106" si="31">HYPERLINK("experience\"&amp;C99&amp;"\"&amp;F106&amp;"","مستند سرويس 1")</f>
        <v>مستند سرويس 1</v>
      </c>
      <c r="H106" s="512"/>
      <c r="I106" s="188">
        <f t="shared" ref="I106" si="32">$X$18</f>
        <v>2</v>
      </c>
      <c r="J106" s="516" t="str">
        <f t="shared" ref="J106" si="33">HYPERLINK("experience\"&amp;C99&amp;"\"&amp;I106&amp;"","مستند سرويس 2")</f>
        <v>مستند سرويس 2</v>
      </c>
      <c r="K106" s="516"/>
      <c r="L106" s="516"/>
      <c r="M106" s="189">
        <f t="shared" ref="M106" si="34">$V$18</f>
        <v>3</v>
      </c>
      <c r="N106" s="511" t="str">
        <f t="shared" ref="N106" si="35">HYPERLINK("experience\"&amp;C99&amp;"\"&amp;M106&amp;"","مستند سرويس 3")</f>
        <v>مستند سرويس 3</v>
      </c>
      <c r="O106" s="517"/>
      <c r="P106" s="189">
        <f t="shared" ref="P106" si="36">$U$18</f>
        <v>4</v>
      </c>
      <c r="Q106" s="511" t="str">
        <f t="shared" ref="Q106" si="37">HYPERLINK("experience\"&amp;C99&amp;"\"&amp;P106&amp;"","مستند سرويس 4")</f>
        <v>مستند سرويس 4</v>
      </c>
      <c r="R106" s="576"/>
      <c r="S106" s="517"/>
      <c r="T106" s="190">
        <f t="shared" ref="T106" si="38">$S$18</f>
        <v>5</v>
      </c>
      <c r="U106" s="511" t="str">
        <f t="shared" ref="U106" si="39">HYPERLINK("experience\"&amp;C99&amp;"\"&amp;T106&amp;"","مستند سرويس 5")</f>
        <v>مستند سرويس 5</v>
      </c>
      <c r="V106" s="517"/>
      <c r="W106" s="191">
        <f t="shared" ref="W106" si="40">$R$18</f>
        <v>6</v>
      </c>
      <c r="X106" s="539" t="str">
        <f t="shared" ref="X106" si="41">HYPERLINK("experience\"&amp;C99&amp;"\"&amp;W106&amp;"","مستند سرويس 6")</f>
        <v>مستند سرويس 6</v>
      </c>
      <c r="Y106" s="540"/>
      <c r="Z106" s="87"/>
      <c r="AA106" s="66"/>
      <c r="AJ106" s="200"/>
    </row>
    <row r="107" spans="2:36" s="53" customFormat="1" ht="8.25" customHeight="1">
      <c r="B107" s="70"/>
      <c r="C107" s="518"/>
      <c r="D107" s="72"/>
      <c r="E107" s="80"/>
      <c r="F107" s="161"/>
      <c r="G107" s="61"/>
      <c r="H107" s="61"/>
      <c r="I107" s="159"/>
      <c r="J107" s="158"/>
      <c r="K107" s="158"/>
      <c r="L107" s="158"/>
      <c r="M107" s="62"/>
      <c r="N107" s="162"/>
      <c r="O107" s="162"/>
      <c r="P107" s="62"/>
      <c r="Q107" s="162"/>
      <c r="R107" s="162"/>
      <c r="S107" s="162"/>
      <c r="T107" s="163"/>
      <c r="U107" s="63"/>
      <c r="V107" s="63"/>
      <c r="W107" s="67"/>
      <c r="X107" s="164"/>
      <c r="Y107" s="164"/>
      <c r="Z107" s="87"/>
      <c r="AA107" s="66"/>
      <c r="AJ107" s="200"/>
    </row>
    <row r="108" spans="2:36" s="53" customFormat="1" ht="24" customHeight="1">
      <c r="B108" s="70"/>
      <c r="C108" s="518"/>
      <c r="D108" s="72"/>
      <c r="E108" s="80"/>
      <c r="F108" s="161"/>
      <c r="G108" s="524"/>
      <c r="H108" s="525"/>
      <c r="I108" s="166"/>
      <c r="J108" s="526"/>
      <c r="K108" s="526"/>
      <c r="L108" s="526"/>
      <c r="M108" s="62"/>
      <c r="N108" s="524"/>
      <c r="O108" s="525"/>
      <c r="P108" s="62"/>
      <c r="Q108" s="524"/>
      <c r="R108" s="527"/>
      <c r="S108" s="525"/>
      <c r="T108" s="167"/>
      <c r="U108" s="524"/>
      <c r="V108" s="525"/>
      <c r="W108" s="184"/>
      <c r="X108" s="528"/>
      <c r="Y108" s="529"/>
      <c r="Z108" s="87"/>
      <c r="AA108" s="66"/>
      <c r="AJ108" s="200"/>
    </row>
    <row r="109" spans="2:36" s="53" customFormat="1" ht="9.75" hidden="1" customHeight="1">
      <c r="B109" s="70"/>
      <c r="C109" s="518"/>
      <c r="D109" s="72"/>
      <c r="E109" s="80"/>
      <c r="F109" s="161"/>
      <c r="G109" s="180"/>
      <c r="H109" s="180"/>
      <c r="I109" s="166"/>
      <c r="J109" s="178"/>
      <c r="K109" s="178"/>
      <c r="L109" s="178"/>
      <c r="M109" s="62"/>
      <c r="N109" s="180"/>
      <c r="O109" s="180"/>
      <c r="P109" s="62"/>
      <c r="Q109" s="180"/>
      <c r="R109" s="180"/>
      <c r="S109" s="180"/>
      <c r="T109" s="167"/>
      <c r="U109" s="180"/>
      <c r="V109" s="180"/>
      <c r="W109" s="184"/>
      <c r="X109" s="185"/>
      <c r="Y109" s="185"/>
      <c r="Z109" s="87"/>
      <c r="AA109" s="66"/>
      <c r="AJ109" s="200"/>
    </row>
    <row r="110" spans="2:36" s="53" customFormat="1" ht="27.75" hidden="1" customHeight="1">
      <c r="B110" s="70"/>
      <c r="C110" s="518"/>
      <c r="D110" s="72"/>
      <c r="E110" s="80"/>
      <c r="F110" s="160"/>
      <c r="G110" s="533"/>
      <c r="H110" s="534"/>
      <c r="I110" s="165"/>
      <c r="J110" s="533"/>
      <c r="K110" s="535"/>
      <c r="L110" s="534"/>
      <c r="M110" s="165"/>
      <c r="N110" s="536"/>
      <c r="O110" s="537"/>
      <c r="P110" s="165"/>
      <c r="Q110" s="536"/>
      <c r="R110" s="538"/>
      <c r="S110" s="537"/>
      <c r="T110" s="165"/>
      <c r="U110" s="536"/>
      <c r="V110" s="537"/>
      <c r="W110" s="165"/>
      <c r="X110" s="536"/>
      <c r="Y110" s="537"/>
      <c r="Z110" s="83"/>
      <c r="AA110" s="66"/>
      <c r="AJ110" s="200"/>
    </row>
    <row r="111" spans="2:36" s="53" customFormat="1" ht="4.5" hidden="1" customHeight="1">
      <c r="B111" s="70"/>
      <c r="C111" s="518"/>
      <c r="D111" s="72"/>
      <c r="E111" s="80"/>
      <c r="F111" s="84"/>
      <c r="G111" s="85"/>
      <c r="H111" s="85"/>
      <c r="I111" s="85"/>
      <c r="J111" s="86"/>
      <c r="K111" s="86"/>
      <c r="L111" s="86"/>
      <c r="M111" s="85"/>
      <c r="N111" s="85"/>
      <c r="O111" s="85"/>
      <c r="P111" s="62"/>
      <c r="Q111" s="62"/>
      <c r="R111" s="62"/>
      <c r="S111" s="62"/>
      <c r="T111" s="62"/>
      <c r="U111" s="62"/>
      <c r="V111" s="62"/>
      <c r="W111" s="62"/>
      <c r="X111" s="62"/>
      <c r="Y111" s="62"/>
      <c r="Z111" s="66"/>
      <c r="AA111" s="66"/>
      <c r="AJ111" s="105"/>
    </row>
    <row r="112" spans="2:36" s="53" customFormat="1" ht="24" hidden="1" customHeight="1">
      <c r="B112" s="70"/>
      <c r="C112" s="518"/>
      <c r="D112" s="72"/>
      <c r="E112" s="80"/>
      <c r="F112" s="187">
        <f t="shared" ref="F112" si="42">$Q$18</f>
        <v>7</v>
      </c>
      <c r="G112" s="530" t="str">
        <f t="shared" ref="G112" si="43">HYPERLINK("experience\"&amp;C99&amp;"\"&amp;F112&amp;"","مستند سرويس 7")</f>
        <v>مستند سرويس 7</v>
      </c>
      <c r="H112" s="577"/>
      <c r="I112" s="188">
        <f t="shared" ref="I112" si="44">$O$18</f>
        <v>0</v>
      </c>
      <c r="J112" s="582" t="str">
        <f t="shared" ref="J112" si="45">HYPERLINK("experience\"&amp;C99&amp;"\"&amp;I112&amp;"","مستند سرويس 8")</f>
        <v>مستند سرويس 8</v>
      </c>
      <c r="K112" s="582"/>
      <c r="L112" s="582"/>
      <c r="M112" s="189">
        <f t="shared" ref="M112" si="46">$N$18</f>
        <v>0</v>
      </c>
      <c r="N112" s="530" t="str">
        <f t="shared" ref="N112" si="47">HYPERLINK("experience\"&amp;C99&amp;"\"&amp;M112&amp;"","مستند سرويس 9")</f>
        <v>مستند سرويس 9</v>
      </c>
      <c r="O112" s="532"/>
      <c r="P112" s="189">
        <f t="shared" ref="P112" si="48">$L$18</f>
        <v>0</v>
      </c>
      <c r="Q112" s="530" t="str">
        <f t="shared" ref="Q112" si="49">HYPERLINK("experience\"&amp;C99&amp;"\"&amp;P112&amp;"","مستند سرويس 10")</f>
        <v>مستند سرويس 10</v>
      </c>
      <c r="R112" s="531"/>
      <c r="S112" s="532"/>
      <c r="T112" s="190">
        <f t="shared" ref="T112" si="50">$J$18</f>
        <v>11</v>
      </c>
      <c r="U112" s="530" t="str">
        <f t="shared" ref="U112" si="51">HYPERLINK("experience\"&amp;C99&amp;"\"&amp;T112&amp;"","مستند سرويس 11")</f>
        <v>مستند سرويس 11</v>
      </c>
      <c r="V112" s="532"/>
      <c r="W112" s="191">
        <f t="shared" ref="W112" si="52">$H$18</f>
        <v>12</v>
      </c>
      <c r="X112" s="522" t="str">
        <f t="shared" ref="X112" si="53">HYPERLINK("experience\"&amp;C99&amp;"\"&amp;W112&amp;"","مستند سرويس 12")</f>
        <v>مستند سرويس 12</v>
      </c>
      <c r="Y112" s="523"/>
      <c r="Z112" s="87"/>
      <c r="AA112" s="66"/>
      <c r="AJ112" s="200"/>
    </row>
    <row r="113" spans="2:36" s="53" customFormat="1" ht="8.25" hidden="1" customHeight="1">
      <c r="B113" s="70"/>
      <c r="C113" s="518"/>
      <c r="D113" s="72"/>
      <c r="E113" s="80"/>
      <c r="F113" s="161"/>
      <c r="G113" s="61"/>
      <c r="H113" s="61"/>
      <c r="I113" s="159"/>
      <c r="J113" s="158"/>
      <c r="K113" s="158"/>
      <c r="L113" s="158"/>
      <c r="M113" s="62"/>
      <c r="N113" s="162"/>
      <c r="O113" s="162"/>
      <c r="P113" s="62"/>
      <c r="Q113" s="162"/>
      <c r="R113" s="162"/>
      <c r="S113" s="162"/>
      <c r="T113" s="163"/>
      <c r="U113" s="63"/>
      <c r="V113" s="63"/>
      <c r="W113" s="67"/>
      <c r="X113" s="164"/>
      <c r="Y113" s="164"/>
      <c r="Z113" s="87"/>
      <c r="AA113" s="66"/>
      <c r="AJ113" s="200"/>
    </row>
    <row r="114" spans="2:36" s="53" customFormat="1" ht="24" hidden="1" customHeight="1">
      <c r="B114" s="70"/>
      <c r="C114" s="518"/>
      <c r="D114" s="72"/>
      <c r="E114" s="80"/>
      <c r="F114" s="161"/>
      <c r="G114" s="524"/>
      <c r="H114" s="525"/>
      <c r="I114" s="166"/>
      <c r="J114" s="526"/>
      <c r="K114" s="526"/>
      <c r="L114" s="526"/>
      <c r="M114" s="62"/>
      <c r="N114" s="524"/>
      <c r="O114" s="525"/>
      <c r="P114" s="62"/>
      <c r="Q114" s="524"/>
      <c r="R114" s="527"/>
      <c r="S114" s="525"/>
      <c r="T114" s="167"/>
      <c r="U114" s="524"/>
      <c r="V114" s="525"/>
      <c r="W114" s="184"/>
      <c r="X114" s="528"/>
      <c r="Y114" s="529"/>
      <c r="Z114" s="87"/>
      <c r="AA114" s="66"/>
      <c r="AJ114" s="200"/>
    </row>
    <row r="115" spans="2:36" s="53" customFormat="1" ht="6.75" customHeight="1" thickBot="1">
      <c r="B115" s="70"/>
      <c r="C115" s="518"/>
      <c r="D115" s="72"/>
      <c r="E115" s="80"/>
      <c r="F115" s="88"/>
      <c r="G115" s="89"/>
      <c r="H115" s="89"/>
      <c r="I115" s="90"/>
      <c r="J115" s="90"/>
      <c r="K115" s="90"/>
      <c r="L115" s="90"/>
      <c r="M115" s="91"/>
      <c r="N115" s="92" t="s">
        <v>133</v>
      </c>
      <c r="O115" s="93"/>
      <c r="P115" s="91"/>
      <c r="Q115" s="92"/>
      <c r="R115" s="90"/>
      <c r="S115" s="90"/>
      <c r="T115" s="90"/>
      <c r="U115" s="91"/>
      <c r="V115" s="92"/>
      <c r="W115" s="92"/>
      <c r="X115" s="90"/>
      <c r="Y115" s="90"/>
      <c r="Z115" s="94"/>
      <c r="AA115" s="66"/>
    </row>
    <row r="116" spans="2:36" s="53" customFormat="1" ht="9.75" customHeight="1">
      <c r="B116" s="70"/>
      <c r="C116" s="518"/>
      <c r="D116" s="72"/>
      <c r="E116" s="73"/>
      <c r="F116" s="62"/>
      <c r="G116" s="62"/>
      <c r="H116" s="62"/>
      <c r="I116" s="62"/>
      <c r="J116" s="62"/>
      <c r="K116" s="62"/>
      <c r="L116" s="62"/>
      <c r="M116" s="62"/>
      <c r="N116" s="62"/>
      <c r="O116" s="62"/>
      <c r="P116" s="62"/>
      <c r="Q116" s="62"/>
      <c r="R116" s="62"/>
      <c r="S116" s="62"/>
      <c r="T116" s="62"/>
      <c r="U116" s="62"/>
      <c r="V116" s="62"/>
      <c r="W116" s="62"/>
      <c r="X116" s="489"/>
      <c r="Y116" s="489"/>
      <c r="Z116" s="76"/>
      <c r="AA116" s="66"/>
    </row>
    <row r="117" spans="2:36" s="53" customFormat="1" ht="7.5" customHeight="1">
      <c r="B117" s="70"/>
      <c r="C117" s="518"/>
      <c r="D117" s="72"/>
      <c r="E117" s="73"/>
      <c r="F117" s="181"/>
      <c r="G117" s="181"/>
      <c r="H117" s="181"/>
      <c r="I117" s="181"/>
      <c r="J117" s="181"/>
      <c r="K117" s="114"/>
      <c r="L117" s="114"/>
      <c r="M117" s="62"/>
      <c r="N117" s="184" t="s">
        <v>75</v>
      </c>
      <c r="O117" s="184"/>
      <c r="P117" s="184"/>
      <c r="Q117" s="184"/>
      <c r="R117" s="184"/>
      <c r="S117" s="115"/>
      <c r="T117" s="115"/>
      <c r="U117" s="62"/>
      <c r="V117" s="67"/>
      <c r="W117" s="67"/>
      <c r="X117" s="116"/>
      <c r="Y117" s="116"/>
      <c r="Z117" s="113"/>
      <c r="AA117" s="66"/>
    </row>
    <row r="118" spans="2:36" s="53" customFormat="1" ht="25.5" customHeight="1">
      <c r="B118" s="70"/>
      <c r="C118" s="518"/>
      <c r="D118" s="72"/>
      <c r="E118" s="62"/>
      <c r="F118" s="490" t="s">
        <v>37</v>
      </c>
      <c r="G118" s="490"/>
      <c r="H118" s="490"/>
      <c r="I118" s="490"/>
      <c r="J118" s="491"/>
      <c r="K118" s="580"/>
      <c r="L118" s="581"/>
      <c r="M118" s="62"/>
      <c r="N118" s="494" t="s">
        <v>131</v>
      </c>
      <c r="O118" s="494"/>
      <c r="P118" s="494"/>
      <c r="Q118" s="494"/>
      <c r="R118" s="495"/>
      <c r="S118" s="589"/>
      <c r="T118" s="590"/>
      <c r="U118" s="173"/>
      <c r="V118" s="67"/>
      <c r="W118" s="67"/>
      <c r="X118" s="498"/>
      <c r="Y118" s="498"/>
      <c r="Z118" s="76"/>
      <c r="AA118" s="66"/>
      <c r="AD118" s="142"/>
    </row>
    <row r="119" spans="2:36" s="53" customFormat="1" ht="11.25" customHeight="1">
      <c r="B119" s="70"/>
      <c r="C119" s="518"/>
      <c r="D119" s="72"/>
      <c r="E119" s="62"/>
      <c r="F119" s="499"/>
      <c r="G119" s="499"/>
      <c r="H119" s="499"/>
      <c r="I119" s="499"/>
      <c r="J119" s="499"/>
      <c r="K119" s="95"/>
      <c r="L119" s="95"/>
      <c r="M119" s="95"/>
      <c r="N119" s="95"/>
      <c r="O119" s="95"/>
      <c r="P119" s="95"/>
      <c r="Q119" s="95"/>
      <c r="R119" s="95"/>
      <c r="S119" s="95"/>
      <c r="T119" s="95"/>
      <c r="U119" s="186"/>
      <c r="V119" s="95"/>
      <c r="W119" s="95"/>
      <c r="X119" s="95"/>
      <c r="Y119" s="95"/>
      <c r="Z119" s="69"/>
      <c r="AA119" s="66"/>
    </row>
    <row r="120" spans="2:36" s="53" customFormat="1" ht="32.25" customHeight="1">
      <c r="B120" s="70"/>
      <c r="C120" s="518"/>
      <c r="D120" s="72"/>
      <c r="E120" s="62"/>
      <c r="F120" s="500" t="s">
        <v>121</v>
      </c>
      <c r="G120" s="500"/>
      <c r="H120" s="500"/>
      <c r="I120" s="500"/>
      <c r="J120" s="500"/>
      <c r="K120" s="500"/>
      <c r="L120" s="500"/>
      <c r="M120" s="500"/>
      <c r="N120" s="500"/>
      <c r="O120" s="500"/>
      <c r="P120" s="500"/>
      <c r="Q120" s="500"/>
      <c r="R120" s="500"/>
      <c r="S120" s="500"/>
      <c r="T120" s="500"/>
      <c r="U120" s="500"/>
      <c r="V120" s="500"/>
      <c r="W120" s="500"/>
      <c r="X120" s="500"/>
      <c r="Y120" s="500"/>
      <c r="Z120" s="76"/>
      <c r="AA120" s="66"/>
    </row>
    <row r="121" spans="2:36" s="53" customFormat="1" ht="30" customHeight="1">
      <c r="B121" s="70"/>
      <c r="C121" s="518"/>
      <c r="D121" s="72"/>
      <c r="E121" s="62"/>
      <c r="F121" s="501" t="str">
        <f t="shared" ref="F121" si="54">HYPERLINK("experience\"&amp;C99&amp;"\experience","تصویر قرارداد الزامیست")</f>
        <v>تصویر قرارداد الزامیست</v>
      </c>
      <c r="G121" s="502"/>
      <c r="H121" s="503"/>
      <c r="I121" s="503"/>
      <c r="J121" s="504"/>
      <c r="K121" s="96"/>
      <c r="L121" s="501" t="str">
        <f t="shared" ref="L121" si="55">HYPERLINK("experience\"&amp;C99&amp;"\reputable","(تصویر رضایت نامه (در صورت صدور")</f>
        <v>(تصویر رضایت نامه (در صورت صدور</v>
      </c>
      <c r="M121" s="503"/>
      <c r="N121" s="503"/>
      <c r="O121" s="504"/>
      <c r="P121" s="78"/>
      <c r="Q121" s="505" t="str">
        <f t="shared" ref="Q121" si="56">HYPERLINK("experience\"&amp;C99&amp;"\payment note"," (گواهي  مبلغ كل پرداخت شده (در صورت لزوم")</f>
        <v xml:space="preserve"> (گواهي  مبلغ كل پرداخت شده (در صورت لزوم</v>
      </c>
      <c r="R121" s="503"/>
      <c r="S121" s="503"/>
      <c r="T121" s="504"/>
      <c r="U121" s="62"/>
      <c r="V121" s="506" t="str">
        <f>HYPERLINK("experience\"&amp;C99&amp;"\good performance","(گواهی حسن انجام کار (در صورت صدور")</f>
        <v>(گواهی حسن انجام کار (در صورت صدور</v>
      </c>
      <c r="W121" s="507"/>
      <c r="X121" s="508"/>
      <c r="Y121" s="509"/>
      <c r="Z121" s="97"/>
      <c r="AA121" s="66"/>
      <c r="AB121" s="139"/>
    </row>
    <row r="122" spans="2:36" s="53" customFormat="1" ht="6" customHeight="1">
      <c r="B122" s="70"/>
      <c r="C122" s="518"/>
      <c r="D122" s="72"/>
      <c r="E122" s="62"/>
      <c r="F122" s="98"/>
      <c r="G122" s="98"/>
      <c r="H122" s="98"/>
      <c r="I122" s="98"/>
      <c r="J122" s="98"/>
      <c r="K122" s="98"/>
      <c r="L122" s="98"/>
      <c r="M122" s="98"/>
      <c r="N122" s="98"/>
      <c r="O122" s="98"/>
      <c r="P122" s="62"/>
      <c r="Q122" s="98"/>
      <c r="R122" s="98"/>
      <c r="S122" s="98"/>
      <c r="T122" s="98"/>
      <c r="U122" s="62"/>
      <c r="V122" s="98"/>
      <c r="W122" s="98"/>
      <c r="X122" s="98"/>
      <c r="Y122" s="98"/>
      <c r="Z122" s="97"/>
      <c r="AA122" s="66"/>
    </row>
    <row r="123" spans="2:36" s="53" customFormat="1" ht="28.5" customHeight="1">
      <c r="B123" s="70"/>
      <c r="C123" s="518"/>
      <c r="D123" s="72"/>
      <c r="E123" s="62"/>
      <c r="F123" s="501" t="str">
        <f t="shared" ref="F123" si="57">HYPERLINK("experience\"&amp;C99&amp;"\provisional acceptance","گواهي پايان كار-تحويل موقت ")</f>
        <v xml:space="preserve">گواهي پايان كار-تحويل موقت </v>
      </c>
      <c r="G123" s="502"/>
      <c r="H123" s="503"/>
      <c r="I123" s="503"/>
      <c r="J123" s="504"/>
      <c r="K123" s="98"/>
      <c r="L123" s="501" t="str">
        <f t="shared" ref="L123" si="58">HYPERLINK("experience\"&amp;C99&amp;"\project progress","(گواهي ميزان پيشرفت كار (در صورت لزوم")</f>
        <v>(گواهي ميزان پيشرفت كار (در صورت لزوم</v>
      </c>
      <c r="M123" s="503"/>
      <c r="N123" s="503"/>
      <c r="O123" s="504"/>
      <c r="P123" s="62"/>
      <c r="Q123" s="99"/>
      <c r="R123" s="524" t="s">
        <v>132</v>
      </c>
      <c r="S123" s="575"/>
      <c r="T123" s="117">
        <v>3</v>
      </c>
      <c r="U123" s="583"/>
      <c r="V123" s="584"/>
      <c r="W123" s="584"/>
      <c r="X123" s="584"/>
      <c r="Y123" s="585"/>
      <c r="Z123" s="97"/>
      <c r="AA123" s="192">
        <f t="shared" ref="AA123" si="59">U123</f>
        <v>0</v>
      </c>
    </row>
    <row r="124" spans="2:36" s="53" customFormat="1" ht="8.25" customHeight="1">
      <c r="B124" s="70"/>
      <c r="C124" s="518"/>
      <c r="D124" s="72"/>
      <c r="E124" s="62"/>
      <c r="F124" s="168"/>
      <c r="G124" s="168"/>
      <c r="H124" s="169"/>
      <c r="I124" s="169"/>
      <c r="J124" s="169"/>
      <c r="K124" s="98"/>
      <c r="L124" s="168"/>
      <c r="M124" s="169"/>
      <c r="N124" s="169"/>
      <c r="O124" s="169"/>
      <c r="P124" s="62"/>
      <c r="Q124" s="170"/>
      <c r="R124" s="169"/>
      <c r="S124" s="169"/>
      <c r="T124" s="171"/>
      <c r="U124" s="172"/>
      <c r="V124" s="172"/>
      <c r="W124" s="172"/>
      <c r="X124" s="172"/>
      <c r="Y124" s="172"/>
      <c r="Z124" s="97"/>
      <c r="AA124" s="66"/>
    </row>
    <row r="125" spans="2:36" s="53" customFormat="1" ht="3" customHeight="1">
      <c r="B125" s="70"/>
      <c r="C125" s="518"/>
      <c r="D125" s="72"/>
      <c r="E125" s="62"/>
      <c r="F125" s="98"/>
      <c r="G125" s="98"/>
      <c r="H125" s="98"/>
      <c r="I125" s="98"/>
      <c r="J125" s="98"/>
      <c r="K125" s="98"/>
      <c r="L125" s="98"/>
      <c r="M125" s="98"/>
      <c r="N125" s="118"/>
      <c r="O125" s="98"/>
      <c r="P125" s="62"/>
      <c r="Q125" s="98"/>
      <c r="R125" s="98"/>
      <c r="S125" s="98"/>
      <c r="T125" s="98"/>
      <c r="U125" s="62"/>
      <c r="V125" s="98"/>
      <c r="W125" s="98"/>
      <c r="X125" s="98"/>
      <c r="Y125" s="98"/>
      <c r="Z125" s="97"/>
      <c r="AA125" s="66"/>
    </row>
    <row r="126" spans="2:36" s="53" customFormat="1" ht="26.25" customHeight="1">
      <c r="B126" s="70"/>
      <c r="C126" s="519"/>
      <c r="D126" s="72"/>
      <c r="E126" s="62"/>
      <c r="F126" s="572" t="s">
        <v>38</v>
      </c>
      <c r="G126" s="573"/>
      <c r="H126" s="574"/>
      <c r="I126" s="98"/>
      <c r="J126" s="486"/>
      <c r="K126" s="487"/>
      <c r="L126" s="487"/>
      <c r="M126" s="487"/>
      <c r="N126" s="487"/>
      <c r="O126" s="487"/>
      <c r="P126" s="487"/>
      <c r="Q126" s="487"/>
      <c r="R126" s="487"/>
      <c r="S126" s="487"/>
      <c r="T126" s="487"/>
      <c r="U126" s="487"/>
      <c r="V126" s="487"/>
      <c r="W126" s="487"/>
      <c r="X126" s="487"/>
      <c r="Y126" s="488"/>
      <c r="Z126" s="97"/>
      <c r="AA126" s="66"/>
    </row>
    <row r="127" spans="2:36" s="53" customFormat="1" ht="19.5" customHeight="1" thickBot="1">
      <c r="B127" s="100"/>
      <c r="C127" s="101"/>
      <c r="D127" s="101"/>
      <c r="E127" s="101"/>
      <c r="F127" s="102"/>
      <c r="G127" s="102"/>
      <c r="H127" s="102"/>
      <c r="I127" s="102"/>
      <c r="J127" s="102"/>
      <c r="K127" s="102"/>
      <c r="L127" s="102"/>
      <c r="M127" s="102"/>
      <c r="N127" s="102"/>
      <c r="O127" s="102"/>
      <c r="P127" s="101"/>
      <c r="Q127" s="102"/>
      <c r="R127" s="102"/>
      <c r="S127" s="103"/>
      <c r="T127" s="102"/>
      <c r="U127" s="174"/>
      <c r="V127" s="194"/>
      <c r="W127" s="174"/>
      <c r="X127" s="174"/>
      <c r="Y127" s="174"/>
      <c r="Z127" s="102"/>
      <c r="AA127" s="104"/>
    </row>
    <row r="128" spans="2:36" s="53" customFormat="1" ht="24" customHeight="1">
      <c r="B128" s="105"/>
      <c r="C128" s="105"/>
      <c r="D128" s="105"/>
      <c r="E128" s="105"/>
      <c r="F128" s="106"/>
      <c r="G128" s="106"/>
      <c r="H128" s="106"/>
      <c r="I128" s="106"/>
      <c r="J128" s="106"/>
      <c r="K128" s="106"/>
      <c r="L128" s="106"/>
      <c r="M128" s="106"/>
      <c r="N128" s="119"/>
      <c r="O128" s="106"/>
      <c r="P128" s="105"/>
      <c r="Q128" s="106"/>
      <c r="R128" s="106"/>
      <c r="S128" s="106"/>
      <c r="T128" s="106"/>
      <c r="U128" s="105"/>
      <c r="V128" s="106"/>
      <c r="W128" s="106"/>
      <c r="X128" s="106"/>
      <c r="Y128" s="106"/>
      <c r="Z128" s="106"/>
      <c r="AA128" s="105"/>
    </row>
    <row r="129" spans="2:36" s="53" customFormat="1" ht="39.75" customHeight="1">
      <c r="B129" s="105"/>
      <c r="C129" s="105"/>
      <c r="D129" s="105"/>
      <c r="E129" s="105"/>
      <c r="F129" s="510" t="s">
        <v>70</v>
      </c>
      <c r="G129" s="510"/>
      <c r="H129" s="510"/>
      <c r="I129" s="510"/>
      <c r="J129" s="510"/>
      <c r="K129" s="106"/>
      <c r="L129" s="485"/>
      <c r="M129" s="485"/>
      <c r="N129" s="485"/>
      <c r="O129" s="559"/>
      <c r="P129" s="559"/>
      <c r="Q129" s="143"/>
      <c r="R129" s="106"/>
      <c r="S129" s="106"/>
      <c r="T129" s="106"/>
      <c r="U129" s="571" t="s">
        <v>71</v>
      </c>
      <c r="V129" s="571"/>
      <c r="W129" s="571"/>
      <c r="X129" s="571"/>
      <c r="Y129" s="571"/>
      <c r="Z129" s="571"/>
      <c r="AA129" s="105"/>
    </row>
    <row r="130" spans="2:36" s="53" customFormat="1" ht="21" customHeight="1">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8"/>
      <c r="AA130" s="54"/>
      <c r="AB130" s="54"/>
      <c r="AC130" s="54"/>
    </row>
    <row r="131" spans="2:36" s="53" customFormat="1" ht="30.75" customHeight="1">
      <c r="B131" s="140"/>
      <c r="C131" s="578" t="s">
        <v>172</v>
      </c>
      <c r="D131" s="578"/>
      <c r="E131" s="578"/>
      <c r="F131" s="578"/>
      <c r="G131" s="578"/>
      <c r="H131" s="578"/>
      <c r="I131" s="578"/>
      <c r="J131" s="578"/>
      <c r="K131" s="578"/>
      <c r="L131" s="550"/>
      <c r="M131" s="550"/>
      <c r="N131" s="550"/>
      <c r="O131" s="550"/>
      <c r="P131" s="109"/>
      <c r="Q131" s="109"/>
      <c r="R131" s="579" t="s">
        <v>72</v>
      </c>
      <c r="S131" s="579"/>
      <c r="T131" s="579"/>
      <c r="U131" s="579"/>
      <c r="V131" s="579"/>
      <c r="W131" s="579"/>
      <c r="X131" s="579"/>
      <c r="Y131" s="579"/>
      <c r="Z131" s="579"/>
      <c r="AA131" s="54"/>
      <c r="AB131" s="54"/>
      <c r="AC131" s="54"/>
      <c r="AE131" s="138"/>
      <c r="AJ131" s="105"/>
    </row>
    <row r="132" spans="2:36" s="53" customFormat="1" ht="9" customHeight="1" thickBot="1">
      <c r="F132" s="110"/>
      <c r="G132" s="110"/>
      <c r="H132" s="110"/>
      <c r="I132" s="110"/>
      <c r="J132" s="110"/>
      <c r="K132" s="110"/>
      <c r="L132" s="110"/>
      <c r="M132" s="111"/>
      <c r="N132" s="111"/>
      <c r="O132" s="111"/>
      <c r="P132" s="111"/>
      <c r="Q132" s="111"/>
      <c r="R132" s="111"/>
      <c r="S132" s="111"/>
      <c r="T132" s="111"/>
      <c r="AJ132" s="200"/>
    </row>
    <row r="133" spans="2:36" s="53" customFormat="1" ht="6" customHeight="1">
      <c r="B133" s="57"/>
      <c r="C133" s="58"/>
      <c r="D133" s="58"/>
      <c r="E133" s="58"/>
      <c r="F133" s="58"/>
      <c r="G133" s="58"/>
      <c r="H133" s="58"/>
      <c r="I133" s="58"/>
      <c r="J133" s="58"/>
      <c r="K133" s="58"/>
      <c r="L133" s="58"/>
      <c r="M133" s="58"/>
      <c r="N133" s="58"/>
      <c r="O133" s="58"/>
      <c r="P133" s="58"/>
      <c r="Q133" s="58"/>
      <c r="R133" s="58"/>
      <c r="S133" s="58"/>
      <c r="T133" s="58"/>
      <c r="U133" s="58"/>
      <c r="V133" s="58"/>
      <c r="W133" s="58"/>
      <c r="X133" s="58"/>
      <c r="Y133" s="58"/>
      <c r="Z133" s="58"/>
      <c r="AA133" s="59"/>
      <c r="AJ133" s="200"/>
    </row>
    <row r="134" spans="2:36" s="53" customFormat="1" ht="26.25" customHeight="1">
      <c r="B134" s="60"/>
      <c r="C134" s="557" t="s">
        <v>23</v>
      </c>
      <c r="D134" s="61"/>
      <c r="E134" s="62"/>
      <c r="F134" s="490" t="s">
        <v>34</v>
      </c>
      <c r="G134" s="490"/>
      <c r="H134" s="491"/>
      <c r="I134" s="543"/>
      <c r="J134" s="544"/>
      <c r="K134" s="544"/>
      <c r="L134" s="544"/>
      <c r="M134" s="544"/>
      <c r="N134" s="544"/>
      <c r="O134" s="545"/>
      <c r="P134" s="63"/>
      <c r="Q134" s="64" t="s">
        <v>35</v>
      </c>
      <c r="R134" s="543"/>
      <c r="S134" s="544"/>
      <c r="T134" s="544"/>
      <c r="U134" s="544"/>
      <c r="V134" s="544"/>
      <c r="W134" s="544"/>
      <c r="X134" s="544"/>
      <c r="Y134" s="545"/>
      <c r="Z134" s="65"/>
      <c r="AA134" s="66"/>
      <c r="AJ134" s="201"/>
    </row>
    <row r="135" spans="2:36" s="53" customFormat="1" ht="8.25" customHeight="1">
      <c r="B135" s="60"/>
      <c r="C135" s="558"/>
      <c r="D135" s="61"/>
      <c r="E135" s="62"/>
      <c r="F135" s="67"/>
      <c r="G135" s="67"/>
      <c r="H135" s="67"/>
      <c r="I135" s="68"/>
      <c r="J135" s="546"/>
      <c r="K135" s="546"/>
      <c r="L135" s="546"/>
      <c r="M135" s="546"/>
      <c r="N135" s="546"/>
      <c r="O135" s="546"/>
      <c r="P135" s="546"/>
      <c r="Q135" s="546"/>
      <c r="R135" s="546"/>
      <c r="S135" s="546"/>
      <c r="T135" s="546"/>
      <c r="U135" s="546"/>
      <c r="V135" s="546"/>
      <c r="W135" s="546"/>
      <c r="X135" s="546"/>
      <c r="Y135" s="546"/>
      <c r="Z135" s="69"/>
      <c r="AA135" s="66"/>
      <c r="AJ135" s="200"/>
    </row>
    <row r="136" spans="2:36" s="53" customFormat="1" ht="30" customHeight="1">
      <c r="B136" s="70"/>
      <c r="C136" s="71">
        <v>4</v>
      </c>
      <c r="D136" s="72"/>
      <c r="E136" s="73"/>
      <c r="F136" s="490" t="s">
        <v>36</v>
      </c>
      <c r="G136" s="490"/>
      <c r="H136" s="491"/>
      <c r="I136" s="513"/>
      <c r="J136" s="514"/>
      <c r="K136" s="514"/>
      <c r="L136" s="514"/>
      <c r="M136" s="514"/>
      <c r="N136" s="514"/>
      <c r="O136" s="514"/>
      <c r="P136" s="514"/>
      <c r="Q136" s="514"/>
      <c r="R136" s="514"/>
      <c r="S136" s="514"/>
      <c r="T136" s="514"/>
      <c r="U136" s="514"/>
      <c r="V136" s="514"/>
      <c r="W136" s="514"/>
      <c r="X136" s="514"/>
      <c r="Y136" s="515"/>
      <c r="Z136" s="74"/>
      <c r="AA136" s="66"/>
      <c r="AJ136" s="202"/>
    </row>
    <row r="137" spans="2:36" s="53" customFormat="1" ht="14.25" customHeight="1">
      <c r="B137" s="70"/>
      <c r="C137" s="518" t="s">
        <v>39</v>
      </c>
      <c r="D137" s="72"/>
      <c r="E137" s="73"/>
      <c r="F137" s="75"/>
      <c r="G137" s="75"/>
      <c r="H137" s="75"/>
      <c r="I137" s="62"/>
      <c r="J137" s="62"/>
      <c r="K137" s="62"/>
      <c r="L137" s="62"/>
      <c r="M137" s="62"/>
      <c r="N137" s="62"/>
      <c r="O137" s="62"/>
      <c r="P137" s="62"/>
      <c r="Q137" s="62"/>
      <c r="R137" s="62"/>
      <c r="S137" s="62"/>
      <c r="T137" s="62"/>
      <c r="U137" s="62"/>
      <c r="V137" s="62"/>
      <c r="W137" s="62"/>
      <c r="X137" s="62"/>
      <c r="Y137" s="62"/>
      <c r="Z137" s="76"/>
      <c r="AA137" s="66"/>
      <c r="AD137" s="112"/>
      <c r="AJ137" s="200"/>
    </row>
    <row r="138" spans="2:36" s="53" customFormat="1" ht="30" customHeight="1">
      <c r="B138" s="70"/>
      <c r="C138" s="518"/>
      <c r="D138" s="72"/>
      <c r="E138" s="73"/>
      <c r="F138" s="568" t="s">
        <v>135</v>
      </c>
      <c r="G138" s="568"/>
      <c r="H138" s="569"/>
      <c r="I138" s="586"/>
      <c r="J138" s="560"/>
      <c r="K138" s="560"/>
      <c r="L138" s="561"/>
      <c r="M138" s="77"/>
      <c r="N138" s="183" t="s">
        <v>136</v>
      </c>
      <c r="O138" s="141"/>
      <c r="P138" s="555" t="s">
        <v>137</v>
      </c>
      <c r="Q138" s="556"/>
      <c r="R138" s="520"/>
      <c r="S138" s="570"/>
      <c r="T138" s="199"/>
      <c r="U138" s="198"/>
      <c r="V138" s="182" t="s">
        <v>138</v>
      </c>
      <c r="W138" s="182"/>
      <c r="X138" s="520"/>
      <c r="Y138" s="521"/>
      <c r="Z138" s="79"/>
      <c r="AA138" s="66"/>
      <c r="AJ138" s="202"/>
    </row>
    <row r="139" spans="2:36" s="53" customFormat="1" ht="56.25" customHeight="1" thickBot="1">
      <c r="B139" s="70"/>
      <c r="C139" s="518"/>
      <c r="D139" s="72"/>
      <c r="E139" s="73"/>
      <c r="F139" s="554" t="s">
        <v>134</v>
      </c>
      <c r="G139" s="554"/>
      <c r="H139" s="554"/>
      <c r="I139" s="554"/>
      <c r="J139" s="554"/>
      <c r="K139" s="554"/>
      <c r="L139" s="554"/>
      <c r="M139" s="554"/>
      <c r="N139" s="554"/>
      <c r="O139" s="554"/>
      <c r="P139" s="554"/>
      <c r="Q139" s="554"/>
      <c r="R139" s="554"/>
      <c r="S139" s="554"/>
      <c r="T139" s="554"/>
      <c r="U139" s="554"/>
      <c r="V139" s="554"/>
      <c r="W139" s="554"/>
      <c r="X139" s="554"/>
      <c r="Y139" s="554"/>
      <c r="Z139" s="79"/>
      <c r="AA139" s="66"/>
      <c r="AJ139" s="200"/>
    </row>
    <row r="140" spans="2:36" s="53" customFormat="1" ht="7.5" customHeight="1">
      <c r="B140" s="70"/>
      <c r="C140" s="518"/>
      <c r="D140" s="72"/>
      <c r="E140" s="80"/>
      <c r="F140" s="81"/>
      <c r="G140" s="82"/>
      <c r="H140" s="82"/>
      <c r="I140" s="82"/>
      <c r="J140" s="82"/>
      <c r="K140" s="82"/>
      <c r="L140" s="82"/>
      <c r="M140" s="82"/>
      <c r="N140" s="82"/>
      <c r="O140" s="82"/>
      <c r="P140" s="82"/>
      <c r="Q140" s="82"/>
      <c r="R140" s="82"/>
      <c r="S140" s="82"/>
      <c r="T140" s="82"/>
      <c r="U140" s="82"/>
      <c r="V140" s="82"/>
      <c r="W140" s="82"/>
      <c r="X140" s="82"/>
      <c r="Y140" s="82"/>
      <c r="Z140" s="59"/>
      <c r="AA140" s="66"/>
      <c r="AJ140" s="202"/>
    </row>
    <row r="141" spans="2:36" s="53" customFormat="1" ht="27.75" customHeight="1">
      <c r="B141" s="70"/>
      <c r="C141" s="518"/>
      <c r="D141" s="72"/>
      <c r="E141" s="80"/>
      <c r="F141" s="160"/>
      <c r="G141" s="533"/>
      <c r="H141" s="534"/>
      <c r="I141" s="165"/>
      <c r="J141" s="533"/>
      <c r="K141" s="535"/>
      <c r="L141" s="534"/>
      <c r="M141" s="165"/>
      <c r="N141" s="536"/>
      <c r="O141" s="537"/>
      <c r="P141" s="165"/>
      <c r="Q141" s="536"/>
      <c r="R141" s="538"/>
      <c r="S141" s="537"/>
      <c r="T141" s="165"/>
      <c r="U141" s="536"/>
      <c r="V141" s="537"/>
      <c r="W141" s="165"/>
      <c r="X141" s="536"/>
      <c r="Y141" s="537"/>
      <c r="Z141" s="83"/>
      <c r="AA141" s="66"/>
      <c r="AJ141" s="200"/>
    </row>
    <row r="142" spans="2:36" s="53" customFormat="1" ht="4.5" customHeight="1">
      <c r="B142" s="70"/>
      <c r="C142" s="518"/>
      <c r="D142" s="72"/>
      <c r="E142" s="80"/>
      <c r="F142" s="84"/>
      <c r="G142" s="85"/>
      <c r="H142" s="85"/>
      <c r="I142" s="85"/>
      <c r="J142" s="86"/>
      <c r="K142" s="86"/>
      <c r="L142" s="86"/>
      <c r="M142" s="85"/>
      <c r="N142" s="85"/>
      <c r="O142" s="85"/>
      <c r="P142" s="62"/>
      <c r="Q142" s="62"/>
      <c r="R142" s="62"/>
      <c r="S142" s="62"/>
      <c r="T142" s="62"/>
      <c r="U142" s="62"/>
      <c r="V142" s="62"/>
      <c r="W142" s="62"/>
      <c r="X142" s="62"/>
      <c r="Y142" s="62"/>
      <c r="Z142" s="66"/>
      <c r="AA142" s="66"/>
      <c r="AJ142" s="105"/>
    </row>
    <row r="143" spans="2:36" s="53" customFormat="1" ht="24" customHeight="1">
      <c r="B143" s="70"/>
      <c r="C143" s="518"/>
      <c r="D143" s="72"/>
      <c r="E143" s="80"/>
      <c r="F143" s="187">
        <f t="shared" ref="F143" si="60">$Y$18</f>
        <v>1</v>
      </c>
      <c r="G143" s="511" t="str">
        <f t="shared" ref="G143" si="61">HYPERLINK("experience\"&amp;C136&amp;"\"&amp;F143&amp;"","مستند سرويس 1")</f>
        <v>مستند سرويس 1</v>
      </c>
      <c r="H143" s="512"/>
      <c r="I143" s="188">
        <f t="shared" ref="I143" si="62">$X$18</f>
        <v>2</v>
      </c>
      <c r="J143" s="516" t="str">
        <f t="shared" ref="J143" si="63">HYPERLINK("experience\"&amp;C136&amp;"\"&amp;I143&amp;"","مستند سرويس 2")</f>
        <v>مستند سرويس 2</v>
      </c>
      <c r="K143" s="516"/>
      <c r="L143" s="516"/>
      <c r="M143" s="189">
        <f t="shared" ref="M143" si="64">$V$18</f>
        <v>3</v>
      </c>
      <c r="N143" s="511" t="str">
        <f t="shared" ref="N143" si="65">HYPERLINK("experience\"&amp;C136&amp;"\"&amp;M143&amp;"","مستند سرويس 3")</f>
        <v>مستند سرويس 3</v>
      </c>
      <c r="O143" s="517"/>
      <c r="P143" s="189">
        <f t="shared" ref="P143" si="66">$U$18</f>
        <v>4</v>
      </c>
      <c r="Q143" s="511" t="str">
        <f t="shared" ref="Q143" si="67">HYPERLINK("experience\"&amp;C136&amp;"\"&amp;P143&amp;"","مستند سرويس 4")</f>
        <v>مستند سرويس 4</v>
      </c>
      <c r="R143" s="576"/>
      <c r="S143" s="517"/>
      <c r="T143" s="190">
        <f t="shared" ref="T143" si="68">$S$18</f>
        <v>5</v>
      </c>
      <c r="U143" s="511" t="str">
        <f t="shared" ref="U143" si="69">HYPERLINK("experience\"&amp;C136&amp;"\"&amp;T143&amp;"","مستند سرويس 5")</f>
        <v>مستند سرويس 5</v>
      </c>
      <c r="V143" s="517"/>
      <c r="W143" s="191">
        <f t="shared" ref="W143" si="70">$R$18</f>
        <v>6</v>
      </c>
      <c r="X143" s="539" t="str">
        <f t="shared" ref="X143" si="71">HYPERLINK("experience\"&amp;C136&amp;"\"&amp;W143&amp;"","مستند سرويس 6")</f>
        <v>مستند سرويس 6</v>
      </c>
      <c r="Y143" s="540"/>
      <c r="Z143" s="87"/>
      <c r="AA143" s="66"/>
      <c r="AJ143" s="200"/>
    </row>
    <row r="144" spans="2:36" s="53" customFormat="1" ht="8.25" customHeight="1">
      <c r="B144" s="70"/>
      <c r="C144" s="518"/>
      <c r="D144" s="72"/>
      <c r="E144" s="80"/>
      <c r="F144" s="161"/>
      <c r="G144" s="61"/>
      <c r="H144" s="61"/>
      <c r="I144" s="159"/>
      <c r="J144" s="158"/>
      <c r="K144" s="158"/>
      <c r="L144" s="158"/>
      <c r="M144" s="62"/>
      <c r="N144" s="162"/>
      <c r="O144" s="162"/>
      <c r="P144" s="62"/>
      <c r="Q144" s="162"/>
      <c r="R144" s="162"/>
      <c r="S144" s="162"/>
      <c r="T144" s="163"/>
      <c r="U144" s="63"/>
      <c r="V144" s="63"/>
      <c r="W144" s="67"/>
      <c r="X144" s="164"/>
      <c r="Y144" s="164"/>
      <c r="Z144" s="87"/>
      <c r="AA144" s="66"/>
      <c r="AJ144" s="200"/>
    </row>
    <row r="145" spans="2:36" s="53" customFormat="1" ht="24" customHeight="1">
      <c r="B145" s="70"/>
      <c r="C145" s="518"/>
      <c r="D145" s="72"/>
      <c r="E145" s="80"/>
      <c r="F145" s="161"/>
      <c r="G145" s="524"/>
      <c r="H145" s="525"/>
      <c r="I145" s="166"/>
      <c r="J145" s="526"/>
      <c r="K145" s="526"/>
      <c r="L145" s="526"/>
      <c r="M145" s="62"/>
      <c r="N145" s="524"/>
      <c r="O145" s="525"/>
      <c r="P145" s="62"/>
      <c r="Q145" s="524"/>
      <c r="R145" s="527"/>
      <c r="S145" s="525"/>
      <c r="T145" s="167"/>
      <c r="U145" s="524"/>
      <c r="V145" s="525"/>
      <c r="W145" s="184"/>
      <c r="X145" s="528"/>
      <c r="Y145" s="529"/>
      <c r="Z145" s="87"/>
      <c r="AA145" s="66"/>
      <c r="AJ145" s="200"/>
    </row>
    <row r="146" spans="2:36" s="53" customFormat="1" ht="9.75" hidden="1" customHeight="1">
      <c r="B146" s="70"/>
      <c r="C146" s="518"/>
      <c r="D146" s="72"/>
      <c r="E146" s="80"/>
      <c r="F146" s="161"/>
      <c r="G146" s="180"/>
      <c r="H146" s="180"/>
      <c r="I146" s="166"/>
      <c r="J146" s="178"/>
      <c r="K146" s="178"/>
      <c r="L146" s="178"/>
      <c r="M146" s="62"/>
      <c r="N146" s="180"/>
      <c r="O146" s="180"/>
      <c r="P146" s="62"/>
      <c r="Q146" s="180"/>
      <c r="R146" s="180"/>
      <c r="S146" s="180"/>
      <c r="T146" s="167"/>
      <c r="U146" s="180"/>
      <c r="V146" s="180"/>
      <c r="W146" s="184"/>
      <c r="X146" s="185"/>
      <c r="Y146" s="185"/>
      <c r="Z146" s="87"/>
      <c r="AA146" s="66"/>
      <c r="AJ146" s="200"/>
    </row>
    <row r="147" spans="2:36" s="53" customFormat="1" ht="27.75" hidden="1" customHeight="1">
      <c r="B147" s="70"/>
      <c r="C147" s="518"/>
      <c r="D147" s="72"/>
      <c r="E147" s="80"/>
      <c r="F147" s="160"/>
      <c r="G147" s="533"/>
      <c r="H147" s="534"/>
      <c r="I147" s="165"/>
      <c r="J147" s="533"/>
      <c r="K147" s="535"/>
      <c r="L147" s="534"/>
      <c r="M147" s="165"/>
      <c r="N147" s="536"/>
      <c r="O147" s="537"/>
      <c r="P147" s="165"/>
      <c r="Q147" s="536"/>
      <c r="R147" s="538"/>
      <c r="S147" s="537"/>
      <c r="T147" s="165"/>
      <c r="U147" s="536"/>
      <c r="V147" s="537"/>
      <c r="W147" s="165"/>
      <c r="X147" s="536"/>
      <c r="Y147" s="537"/>
      <c r="Z147" s="83"/>
      <c r="AA147" s="66"/>
      <c r="AJ147" s="200"/>
    </row>
    <row r="148" spans="2:36" s="53" customFormat="1" ht="4.5" hidden="1" customHeight="1">
      <c r="B148" s="70"/>
      <c r="C148" s="518"/>
      <c r="D148" s="72"/>
      <c r="E148" s="80"/>
      <c r="F148" s="84"/>
      <c r="G148" s="85"/>
      <c r="H148" s="85"/>
      <c r="I148" s="85"/>
      <c r="J148" s="86"/>
      <c r="K148" s="86"/>
      <c r="L148" s="86"/>
      <c r="M148" s="85"/>
      <c r="N148" s="85"/>
      <c r="O148" s="85"/>
      <c r="P148" s="62"/>
      <c r="Q148" s="62"/>
      <c r="R148" s="62"/>
      <c r="S148" s="62"/>
      <c r="T148" s="62"/>
      <c r="U148" s="62"/>
      <c r="V148" s="62"/>
      <c r="W148" s="62"/>
      <c r="X148" s="62"/>
      <c r="Y148" s="62"/>
      <c r="Z148" s="66"/>
      <c r="AA148" s="66"/>
      <c r="AJ148" s="105"/>
    </row>
    <row r="149" spans="2:36" s="53" customFormat="1" ht="24" hidden="1" customHeight="1">
      <c r="B149" s="70"/>
      <c r="C149" s="518"/>
      <c r="D149" s="72"/>
      <c r="E149" s="80"/>
      <c r="F149" s="187">
        <f t="shared" ref="F149" si="72">$Q$18</f>
        <v>7</v>
      </c>
      <c r="G149" s="530" t="str">
        <f t="shared" ref="G149" si="73">HYPERLINK("experience\"&amp;C136&amp;"\"&amp;F149&amp;"","مستند سرويس 7")</f>
        <v>مستند سرويس 7</v>
      </c>
      <c r="H149" s="577"/>
      <c r="I149" s="188">
        <f t="shared" ref="I149" si="74">$O$18</f>
        <v>0</v>
      </c>
      <c r="J149" s="582" t="str">
        <f t="shared" ref="J149" si="75">HYPERLINK("experience\"&amp;C136&amp;"\"&amp;I149&amp;"","مستند سرويس 8")</f>
        <v>مستند سرويس 8</v>
      </c>
      <c r="K149" s="582"/>
      <c r="L149" s="582"/>
      <c r="M149" s="189">
        <f t="shared" ref="M149" si="76">$N$18</f>
        <v>0</v>
      </c>
      <c r="N149" s="530" t="str">
        <f t="shared" ref="N149" si="77">HYPERLINK("experience\"&amp;C136&amp;"\"&amp;M149&amp;"","مستند سرويس 9")</f>
        <v>مستند سرويس 9</v>
      </c>
      <c r="O149" s="532"/>
      <c r="P149" s="189">
        <f t="shared" ref="P149" si="78">$L$18</f>
        <v>0</v>
      </c>
      <c r="Q149" s="530" t="str">
        <f t="shared" ref="Q149" si="79">HYPERLINK("experience\"&amp;C136&amp;"\"&amp;P149&amp;"","مستند سرويس 10")</f>
        <v>مستند سرويس 10</v>
      </c>
      <c r="R149" s="531"/>
      <c r="S149" s="532"/>
      <c r="T149" s="190">
        <f t="shared" ref="T149" si="80">$J$18</f>
        <v>11</v>
      </c>
      <c r="U149" s="530" t="str">
        <f t="shared" ref="U149" si="81">HYPERLINK("experience\"&amp;C136&amp;"\"&amp;T149&amp;"","مستند سرويس 11")</f>
        <v>مستند سرويس 11</v>
      </c>
      <c r="V149" s="532"/>
      <c r="W149" s="191">
        <f t="shared" ref="W149" si="82">$H$18</f>
        <v>12</v>
      </c>
      <c r="X149" s="522" t="str">
        <f t="shared" ref="X149" si="83">HYPERLINK("experience\"&amp;C136&amp;"\"&amp;W149&amp;"","مستند سرويس 12")</f>
        <v>مستند سرويس 12</v>
      </c>
      <c r="Y149" s="523"/>
      <c r="Z149" s="87"/>
      <c r="AA149" s="66"/>
      <c r="AJ149" s="200"/>
    </row>
    <row r="150" spans="2:36" s="53" customFormat="1" ht="8.25" hidden="1" customHeight="1">
      <c r="B150" s="70"/>
      <c r="C150" s="518"/>
      <c r="D150" s="72"/>
      <c r="E150" s="80"/>
      <c r="F150" s="161"/>
      <c r="G150" s="61"/>
      <c r="H150" s="61"/>
      <c r="I150" s="159"/>
      <c r="J150" s="158"/>
      <c r="K150" s="158"/>
      <c r="L150" s="158"/>
      <c r="M150" s="62"/>
      <c r="N150" s="162"/>
      <c r="O150" s="162"/>
      <c r="P150" s="62"/>
      <c r="Q150" s="162"/>
      <c r="R150" s="162"/>
      <c r="S150" s="162"/>
      <c r="T150" s="163"/>
      <c r="U150" s="63"/>
      <c r="V150" s="63"/>
      <c r="W150" s="67"/>
      <c r="X150" s="164"/>
      <c r="Y150" s="164"/>
      <c r="Z150" s="87"/>
      <c r="AA150" s="66"/>
      <c r="AJ150" s="200"/>
    </row>
    <row r="151" spans="2:36" s="53" customFormat="1" ht="24" hidden="1" customHeight="1">
      <c r="B151" s="70"/>
      <c r="C151" s="518"/>
      <c r="D151" s="72"/>
      <c r="E151" s="80"/>
      <c r="F151" s="161"/>
      <c r="G151" s="524"/>
      <c r="H151" s="525"/>
      <c r="I151" s="166"/>
      <c r="J151" s="526"/>
      <c r="K151" s="526"/>
      <c r="L151" s="526"/>
      <c r="M151" s="62"/>
      <c r="N151" s="524"/>
      <c r="O151" s="525"/>
      <c r="P151" s="62"/>
      <c r="Q151" s="524"/>
      <c r="R151" s="527"/>
      <c r="S151" s="525"/>
      <c r="T151" s="167"/>
      <c r="U151" s="524"/>
      <c r="V151" s="525"/>
      <c r="W151" s="184"/>
      <c r="X151" s="528"/>
      <c r="Y151" s="529"/>
      <c r="Z151" s="87"/>
      <c r="AA151" s="66"/>
      <c r="AJ151" s="200"/>
    </row>
    <row r="152" spans="2:36" s="53" customFormat="1" ht="6.75" customHeight="1" thickBot="1">
      <c r="B152" s="70"/>
      <c r="C152" s="518"/>
      <c r="D152" s="72"/>
      <c r="E152" s="80"/>
      <c r="F152" s="88"/>
      <c r="G152" s="89"/>
      <c r="H152" s="89"/>
      <c r="I152" s="90"/>
      <c r="J152" s="90"/>
      <c r="K152" s="90"/>
      <c r="L152" s="90"/>
      <c r="M152" s="91"/>
      <c r="N152" s="92" t="s">
        <v>133</v>
      </c>
      <c r="O152" s="93"/>
      <c r="P152" s="91"/>
      <c r="Q152" s="92"/>
      <c r="R152" s="90"/>
      <c r="S152" s="90"/>
      <c r="T152" s="90"/>
      <c r="U152" s="91"/>
      <c r="V152" s="92"/>
      <c r="W152" s="92"/>
      <c r="X152" s="90"/>
      <c r="Y152" s="90"/>
      <c r="Z152" s="94"/>
      <c r="AA152" s="66"/>
    </row>
    <row r="153" spans="2:36" s="53" customFormat="1" ht="9.75" customHeight="1">
      <c r="B153" s="70"/>
      <c r="C153" s="518"/>
      <c r="D153" s="72"/>
      <c r="E153" s="73"/>
      <c r="F153" s="62"/>
      <c r="G153" s="62"/>
      <c r="H153" s="62"/>
      <c r="I153" s="62"/>
      <c r="J153" s="62"/>
      <c r="K153" s="62"/>
      <c r="L153" s="62"/>
      <c r="M153" s="62"/>
      <c r="N153" s="62"/>
      <c r="O153" s="62"/>
      <c r="P153" s="62"/>
      <c r="Q153" s="62"/>
      <c r="R153" s="62"/>
      <c r="S153" s="62"/>
      <c r="T153" s="62"/>
      <c r="U153" s="62"/>
      <c r="V153" s="62"/>
      <c r="W153" s="62"/>
      <c r="X153" s="489"/>
      <c r="Y153" s="489"/>
      <c r="Z153" s="76"/>
      <c r="AA153" s="66"/>
    </row>
    <row r="154" spans="2:36" s="53" customFormat="1" ht="7.5" customHeight="1">
      <c r="B154" s="70"/>
      <c r="C154" s="518"/>
      <c r="D154" s="72"/>
      <c r="E154" s="73"/>
      <c r="F154" s="181"/>
      <c r="G154" s="181"/>
      <c r="H154" s="181"/>
      <c r="I154" s="181"/>
      <c r="J154" s="181"/>
      <c r="K154" s="114"/>
      <c r="L154" s="114"/>
      <c r="M154" s="62"/>
      <c r="N154" s="184" t="s">
        <v>75</v>
      </c>
      <c r="O154" s="184"/>
      <c r="P154" s="184"/>
      <c r="Q154" s="184"/>
      <c r="R154" s="184"/>
      <c r="S154" s="115"/>
      <c r="T154" s="115"/>
      <c r="U154" s="62"/>
      <c r="V154" s="67"/>
      <c r="W154" s="67"/>
      <c r="X154" s="116"/>
      <c r="Y154" s="116"/>
      <c r="Z154" s="113"/>
      <c r="AA154" s="66"/>
    </row>
    <row r="155" spans="2:36" s="53" customFormat="1" ht="25.5" customHeight="1">
      <c r="B155" s="70"/>
      <c r="C155" s="518"/>
      <c r="D155" s="72"/>
      <c r="E155" s="62"/>
      <c r="F155" s="490" t="s">
        <v>37</v>
      </c>
      <c r="G155" s="490"/>
      <c r="H155" s="490"/>
      <c r="I155" s="490"/>
      <c r="J155" s="491"/>
      <c r="K155" s="580"/>
      <c r="L155" s="581"/>
      <c r="M155" s="62"/>
      <c r="N155" s="494" t="s">
        <v>131</v>
      </c>
      <c r="O155" s="494"/>
      <c r="P155" s="494"/>
      <c r="Q155" s="494"/>
      <c r="R155" s="495"/>
      <c r="S155" s="496"/>
      <c r="T155" s="497"/>
      <c r="U155" s="173"/>
      <c r="V155" s="67"/>
      <c r="W155" s="67"/>
      <c r="X155" s="591"/>
      <c r="Y155" s="592"/>
      <c r="Z155" s="76"/>
      <c r="AA155" s="66"/>
      <c r="AD155" s="142"/>
    </row>
    <row r="156" spans="2:36" s="53" customFormat="1" ht="11.25" customHeight="1">
      <c r="B156" s="70"/>
      <c r="C156" s="518"/>
      <c r="D156" s="72"/>
      <c r="E156" s="62"/>
      <c r="F156" s="499"/>
      <c r="G156" s="499"/>
      <c r="H156" s="499"/>
      <c r="I156" s="499"/>
      <c r="J156" s="499"/>
      <c r="K156" s="95"/>
      <c r="L156" s="95"/>
      <c r="M156" s="95"/>
      <c r="N156" s="95"/>
      <c r="O156" s="95"/>
      <c r="P156" s="95"/>
      <c r="Q156" s="95"/>
      <c r="R156" s="95"/>
      <c r="S156" s="95"/>
      <c r="T156" s="95"/>
      <c r="U156" s="186"/>
      <c r="V156" s="95"/>
      <c r="W156" s="95"/>
      <c r="X156" s="95"/>
      <c r="Y156" s="95"/>
      <c r="Z156" s="69"/>
      <c r="AA156" s="66"/>
    </row>
    <row r="157" spans="2:36" s="53" customFormat="1" ht="32.25" customHeight="1">
      <c r="B157" s="70"/>
      <c r="C157" s="518"/>
      <c r="D157" s="72"/>
      <c r="E157" s="62"/>
      <c r="F157" s="500" t="s">
        <v>121</v>
      </c>
      <c r="G157" s="500"/>
      <c r="H157" s="500"/>
      <c r="I157" s="500"/>
      <c r="J157" s="500"/>
      <c r="K157" s="500"/>
      <c r="L157" s="500"/>
      <c r="M157" s="500"/>
      <c r="N157" s="500"/>
      <c r="O157" s="500"/>
      <c r="P157" s="500"/>
      <c r="Q157" s="500"/>
      <c r="R157" s="500"/>
      <c r="S157" s="500"/>
      <c r="T157" s="500"/>
      <c r="U157" s="500"/>
      <c r="V157" s="500"/>
      <c r="W157" s="500"/>
      <c r="X157" s="500"/>
      <c r="Y157" s="500"/>
      <c r="Z157" s="76"/>
      <c r="AA157" s="66"/>
    </row>
    <row r="158" spans="2:36" s="53" customFormat="1" ht="30" customHeight="1">
      <c r="B158" s="70"/>
      <c r="C158" s="518"/>
      <c r="D158" s="72"/>
      <c r="E158" s="62"/>
      <c r="F158" s="501" t="str">
        <f t="shared" ref="F158" si="84">HYPERLINK("experience\"&amp;C136&amp;"\experience","تصویر قرارداد الزامیست")</f>
        <v>تصویر قرارداد الزامیست</v>
      </c>
      <c r="G158" s="502"/>
      <c r="H158" s="503"/>
      <c r="I158" s="503"/>
      <c r="J158" s="504"/>
      <c r="K158" s="96"/>
      <c r="L158" s="501" t="str">
        <f t="shared" ref="L158" si="85">HYPERLINK("experience\"&amp;C136&amp;"\reputable","(تصویر رضایت نامه (در صورت صدور")</f>
        <v>(تصویر رضایت نامه (در صورت صدور</v>
      </c>
      <c r="M158" s="503"/>
      <c r="N158" s="503"/>
      <c r="O158" s="504"/>
      <c r="P158" s="78"/>
      <c r="Q158" s="505" t="str">
        <f t="shared" ref="Q158" si="86">HYPERLINK("experience\"&amp;C136&amp;"\payment note"," (گواهي  مبلغ كل پرداخت شده (در صورت لزوم")</f>
        <v xml:space="preserve"> (گواهي  مبلغ كل پرداخت شده (در صورت لزوم</v>
      </c>
      <c r="R158" s="503"/>
      <c r="S158" s="503"/>
      <c r="T158" s="504"/>
      <c r="U158" s="62"/>
      <c r="V158" s="506" t="str">
        <f>HYPERLINK("experience\"&amp;C136&amp;"\good performance","(گواهی حسن انجام کار (در صورت صدور")</f>
        <v>(گواهی حسن انجام کار (در صورت صدور</v>
      </c>
      <c r="W158" s="507"/>
      <c r="X158" s="508"/>
      <c r="Y158" s="509"/>
      <c r="Z158" s="97"/>
      <c r="AA158" s="66"/>
      <c r="AB158" s="139"/>
    </row>
    <row r="159" spans="2:36" s="53" customFormat="1" ht="6" customHeight="1">
      <c r="B159" s="70"/>
      <c r="C159" s="518"/>
      <c r="D159" s="72"/>
      <c r="E159" s="62"/>
      <c r="F159" s="98"/>
      <c r="G159" s="98"/>
      <c r="H159" s="98"/>
      <c r="I159" s="98"/>
      <c r="J159" s="98"/>
      <c r="K159" s="98"/>
      <c r="L159" s="98"/>
      <c r="M159" s="98"/>
      <c r="N159" s="98"/>
      <c r="O159" s="98"/>
      <c r="P159" s="62"/>
      <c r="Q159" s="98"/>
      <c r="R159" s="98"/>
      <c r="S159" s="98"/>
      <c r="T159" s="98"/>
      <c r="U159" s="62"/>
      <c r="V159" s="98"/>
      <c r="W159" s="98"/>
      <c r="X159" s="98"/>
      <c r="Y159" s="98"/>
      <c r="Z159" s="97"/>
      <c r="AA159" s="66"/>
    </row>
    <row r="160" spans="2:36" s="53" customFormat="1" ht="28.5" customHeight="1">
      <c r="B160" s="70"/>
      <c r="C160" s="518"/>
      <c r="D160" s="72"/>
      <c r="E160" s="62"/>
      <c r="F160" s="501" t="str">
        <f t="shared" ref="F160" si="87">HYPERLINK("experience\"&amp;C136&amp;"\provisional acceptance","گواهي پايان كار-تحويل موقت ")</f>
        <v xml:space="preserve">گواهي پايان كار-تحويل موقت </v>
      </c>
      <c r="G160" s="502"/>
      <c r="H160" s="503"/>
      <c r="I160" s="503"/>
      <c r="J160" s="504"/>
      <c r="K160" s="98"/>
      <c r="L160" s="501" t="str">
        <f t="shared" ref="L160" si="88">HYPERLINK("experience\"&amp;C136&amp;"\project progress","(گواهي ميزان پيشرفت كار (در صورت لزوم")</f>
        <v>(گواهي ميزان پيشرفت كار (در صورت لزوم</v>
      </c>
      <c r="M160" s="503"/>
      <c r="N160" s="503"/>
      <c r="O160" s="504"/>
      <c r="P160" s="62"/>
      <c r="Q160" s="99"/>
      <c r="R160" s="524" t="s">
        <v>132</v>
      </c>
      <c r="S160" s="575"/>
      <c r="T160" s="117">
        <v>4</v>
      </c>
      <c r="U160" s="583"/>
      <c r="V160" s="584"/>
      <c r="W160" s="584"/>
      <c r="X160" s="584"/>
      <c r="Y160" s="585"/>
      <c r="Z160" s="97"/>
      <c r="AA160" s="192">
        <f t="shared" ref="AA160" si="89">U160</f>
        <v>0</v>
      </c>
    </row>
    <row r="161" spans="2:36" s="53" customFormat="1" ht="8.25" customHeight="1">
      <c r="B161" s="70"/>
      <c r="C161" s="518"/>
      <c r="D161" s="72"/>
      <c r="E161" s="62"/>
      <c r="F161" s="168"/>
      <c r="G161" s="168"/>
      <c r="H161" s="169"/>
      <c r="I161" s="169"/>
      <c r="J161" s="169"/>
      <c r="K161" s="98"/>
      <c r="L161" s="168"/>
      <c r="M161" s="169"/>
      <c r="N161" s="169"/>
      <c r="O161" s="169"/>
      <c r="P161" s="62"/>
      <c r="Q161" s="170"/>
      <c r="R161" s="169"/>
      <c r="S161" s="169"/>
      <c r="T161" s="171"/>
      <c r="U161" s="172"/>
      <c r="V161" s="172"/>
      <c r="W161" s="172"/>
      <c r="X161" s="172"/>
      <c r="Y161" s="172"/>
      <c r="Z161" s="97"/>
      <c r="AA161" s="66"/>
    </row>
    <row r="162" spans="2:36" s="53" customFormat="1" ht="3" customHeight="1">
      <c r="B162" s="70"/>
      <c r="C162" s="518"/>
      <c r="D162" s="72"/>
      <c r="E162" s="62"/>
      <c r="F162" s="98"/>
      <c r="G162" s="98"/>
      <c r="H162" s="98"/>
      <c r="I162" s="98"/>
      <c r="J162" s="98"/>
      <c r="K162" s="98"/>
      <c r="L162" s="98"/>
      <c r="M162" s="98"/>
      <c r="N162" s="118"/>
      <c r="O162" s="98"/>
      <c r="P162" s="62"/>
      <c r="Q162" s="98"/>
      <c r="R162" s="98"/>
      <c r="S162" s="98"/>
      <c r="T162" s="98"/>
      <c r="U162" s="62"/>
      <c r="V162" s="98"/>
      <c r="W162" s="98"/>
      <c r="X162" s="98"/>
      <c r="Y162" s="98"/>
      <c r="Z162" s="97"/>
      <c r="AA162" s="66"/>
    </row>
    <row r="163" spans="2:36" s="53" customFormat="1" ht="26.25" customHeight="1">
      <c r="B163" s="70"/>
      <c r="C163" s="519"/>
      <c r="D163" s="72"/>
      <c r="E163" s="62"/>
      <c r="F163" s="572" t="s">
        <v>38</v>
      </c>
      <c r="G163" s="573"/>
      <c r="H163" s="574"/>
      <c r="I163" s="98"/>
      <c r="J163" s="486"/>
      <c r="K163" s="487"/>
      <c r="L163" s="487"/>
      <c r="M163" s="487"/>
      <c r="N163" s="487"/>
      <c r="O163" s="487"/>
      <c r="P163" s="487"/>
      <c r="Q163" s="487"/>
      <c r="R163" s="487"/>
      <c r="S163" s="487"/>
      <c r="T163" s="487"/>
      <c r="U163" s="487"/>
      <c r="V163" s="487"/>
      <c r="W163" s="487"/>
      <c r="X163" s="487"/>
      <c r="Y163" s="488"/>
      <c r="Z163" s="97"/>
      <c r="AA163" s="66"/>
    </row>
    <row r="164" spans="2:36" s="53" customFormat="1" ht="19.5" customHeight="1" thickBot="1">
      <c r="B164" s="100"/>
      <c r="C164" s="101"/>
      <c r="D164" s="101"/>
      <c r="E164" s="101"/>
      <c r="F164" s="102"/>
      <c r="G164" s="102"/>
      <c r="H164" s="102"/>
      <c r="I164" s="102"/>
      <c r="J164" s="102"/>
      <c r="K164" s="102"/>
      <c r="L164" s="102"/>
      <c r="M164" s="102"/>
      <c r="N164" s="102"/>
      <c r="O164" s="102"/>
      <c r="P164" s="101"/>
      <c r="Q164" s="102"/>
      <c r="R164" s="102"/>
      <c r="S164" s="103"/>
      <c r="T164" s="102"/>
      <c r="U164" s="174"/>
      <c r="V164" s="194"/>
      <c r="W164" s="174"/>
      <c r="X164" s="174"/>
      <c r="Y164" s="174"/>
      <c r="Z164" s="102"/>
      <c r="AA164" s="104"/>
    </row>
    <row r="165" spans="2:36" s="53" customFormat="1" ht="24" customHeight="1">
      <c r="B165" s="105"/>
      <c r="C165" s="105"/>
      <c r="D165" s="105"/>
      <c r="E165" s="105"/>
      <c r="F165" s="106"/>
      <c r="G165" s="106"/>
      <c r="H165" s="106"/>
      <c r="I165" s="106"/>
      <c r="J165" s="106"/>
      <c r="K165" s="106"/>
      <c r="L165" s="106"/>
      <c r="M165" s="106"/>
      <c r="N165" s="119"/>
      <c r="O165" s="106"/>
      <c r="P165" s="105"/>
      <c r="Q165" s="106"/>
      <c r="R165" s="106"/>
      <c r="S165" s="106"/>
      <c r="T165" s="106"/>
      <c r="U165" s="105"/>
      <c r="V165" s="106"/>
      <c r="W165" s="106"/>
      <c r="X165" s="106"/>
      <c r="Y165" s="106"/>
      <c r="Z165" s="106"/>
      <c r="AA165" s="105"/>
    </row>
    <row r="166" spans="2:36" s="53" customFormat="1" ht="39.75" customHeight="1">
      <c r="B166" s="105"/>
      <c r="C166" s="105"/>
      <c r="D166" s="105"/>
      <c r="E166" s="105"/>
      <c r="F166" s="510" t="s">
        <v>70</v>
      </c>
      <c r="G166" s="510"/>
      <c r="H166" s="510"/>
      <c r="I166" s="510"/>
      <c r="J166" s="510"/>
      <c r="K166" s="106"/>
      <c r="L166" s="485"/>
      <c r="M166" s="485"/>
      <c r="N166" s="485"/>
      <c r="O166" s="593"/>
      <c r="P166" s="593"/>
      <c r="Q166" s="143"/>
      <c r="R166" s="106"/>
      <c r="S166" s="106"/>
      <c r="T166" s="106"/>
      <c r="U166" s="571" t="s">
        <v>71</v>
      </c>
      <c r="V166" s="571"/>
      <c r="W166" s="571"/>
      <c r="X166" s="571"/>
      <c r="Y166" s="571"/>
      <c r="Z166" s="571"/>
      <c r="AA166" s="105"/>
    </row>
    <row r="167" spans="2:36" s="53" customFormat="1" ht="21" customHeight="1">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8"/>
      <c r="AA167" s="54"/>
      <c r="AB167" s="54"/>
      <c r="AC167" s="54"/>
    </row>
    <row r="168" spans="2:36" s="53" customFormat="1" ht="30.75" customHeight="1">
      <c r="B168" s="140"/>
      <c r="C168" s="578" t="s">
        <v>172</v>
      </c>
      <c r="D168" s="578"/>
      <c r="E168" s="578"/>
      <c r="F168" s="578"/>
      <c r="G168" s="578"/>
      <c r="H168" s="578"/>
      <c r="I168" s="578"/>
      <c r="J168" s="578"/>
      <c r="K168" s="578"/>
      <c r="L168" s="550"/>
      <c r="M168" s="550"/>
      <c r="N168" s="550"/>
      <c r="O168" s="550"/>
      <c r="P168" s="109"/>
      <c r="Q168" s="109"/>
      <c r="R168" s="579" t="s">
        <v>72</v>
      </c>
      <c r="S168" s="579"/>
      <c r="T168" s="579"/>
      <c r="U168" s="579"/>
      <c r="V168" s="579"/>
      <c r="W168" s="579"/>
      <c r="X168" s="579"/>
      <c r="Y168" s="579"/>
      <c r="Z168" s="579"/>
      <c r="AA168" s="54"/>
      <c r="AB168" s="54"/>
      <c r="AC168" s="54"/>
      <c r="AE168" s="138"/>
      <c r="AJ168" s="105"/>
    </row>
    <row r="169" spans="2:36" s="53" customFormat="1" ht="9" customHeight="1" thickBot="1">
      <c r="F169" s="110"/>
      <c r="G169" s="110"/>
      <c r="H169" s="110"/>
      <c r="I169" s="110"/>
      <c r="J169" s="110"/>
      <c r="K169" s="110"/>
      <c r="L169" s="110"/>
      <c r="M169" s="111"/>
      <c r="N169" s="111"/>
      <c r="O169" s="111"/>
      <c r="P169" s="111"/>
      <c r="Q169" s="111"/>
      <c r="R169" s="111"/>
      <c r="S169" s="111"/>
      <c r="T169" s="111"/>
      <c r="AJ169" s="200"/>
    </row>
    <row r="170" spans="2:36" s="53" customFormat="1" ht="6" customHeight="1">
      <c r="B170" s="57"/>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9"/>
      <c r="AJ170" s="200"/>
    </row>
    <row r="171" spans="2:36" s="53" customFormat="1" ht="26.25" customHeight="1">
      <c r="B171" s="60"/>
      <c r="C171" s="557" t="s">
        <v>23</v>
      </c>
      <c r="D171" s="61"/>
      <c r="E171" s="62"/>
      <c r="F171" s="490" t="s">
        <v>34</v>
      </c>
      <c r="G171" s="490"/>
      <c r="H171" s="491"/>
      <c r="I171" s="543"/>
      <c r="J171" s="544"/>
      <c r="K171" s="544"/>
      <c r="L171" s="544"/>
      <c r="M171" s="544"/>
      <c r="N171" s="544"/>
      <c r="O171" s="545"/>
      <c r="P171" s="63"/>
      <c r="Q171" s="64" t="s">
        <v>35</v>
      </c>
      <c r="R171" s="543"/>
      <c r="S171" s="544"/>
      <c r="T171" s="544"/>
      <c r="U171" s="544"/>
      <c r="V171" s="544"/>
      <c r="W171" s="544"/>
      <c r="X171" s="544"/>
      <c r="Y171" s="545"/>
      <c r="Z171" s="65"/>
      <c r="AA171" s="66"/>
      <c r="AJ171" s="201"/>
    </row>
    <row r="172" spans="2:36" s="53" customFormat="1" ht="8.25" customHeight="1">
      <c r="B172" s="60"/>
      <c r="C172" s="558"/>
      <c r="D172" s="61"/>
      <c r="E172" s="62"/>
      <c r="F172" s="67"/>
      <c r="G172" s="67"/>
      <c r="H172" s="67"/>
      <c r="I172" s="68"/>
      <c r="J172" s="546"/>
      <c r="K172" s="546"/>
      <c r="L172" s="546"/>
      <c r="M172" s="546"/>
      <c r="N172" s="546"/>
      <c r="O172" s="546"/>
      <c r="P172" s="546"/>
      <c r="Q172" s="546"/>
      <c r="R172" s="546"/>
      <c r="S172" s="546"/>
      <c r="T172" s="546"/>
      <c r="U172" s="546"/>
      <c r="V172" s="546"/>
      <c r="W172" s="546"/>
      <c r="X172" s="546"/>
      <c r="Y172" s="546"/>
      <c r="Z172" s="69"/>
      <c r="AA172" s="66"/>
      <c r="AJ172" s="200"/>
    </row>
    <row r="173" spans="2:36" s="53" customFormat="1" ht="30" customHeight="1">
      <c r="B173" s="70"/>
      <c r="C173" s="71">
        <v>5</v>
      </c>
      <c r="D173" s="72"/>
      <c r="E173" s="73"/>
      <c r="F173" s="490" t="s">
        <v>36</v>
      </c>
      <c r="G173" s="490"/>
      <c r="H173" s="491"/>
      <c r="I173" s="513"/>
      <c r="J173" s="514"/>
      <c r="K173" s="514"/>
      <c r="L173" s="514"/>
      <c r="M173" s="514"/>
      <c r="N173" s="514"/>
      <c r="O173" s="514"/>
      <c r="P173" s="514"/>
      <c r="Q173" s="514"/>
      <c r="R173" s="514"/>
      <c r="S173" s="514"/>
      <c r="T173" s="514"/>
      <c r="U173" s="514"/>
      <c r="V173" s="514"/>
      <c r="W173" s="514"/>
      <c r="X173" s="514"/>
      <c r="Y173" s="515"/>
      <c r="Z173" s="74"/>
      <c r="AA173" s="66"/>
      <c r="AJ173" s="202"/>
    </row>
    <row r="174" spans="2:36" s="53" customFormat="1" ht="14.25" customHeight="1">
      <c r="B174" s="70"/>
      <c r="C174" s="518" t="s">
        <v>39</v>
      </c>
      <c r="D174" s="72"/>
      <c r="E174" s="73"/>
      <c r="F174" s="75"/>
      <c r="G174" s="75"/>
      <c r="H174" s="75"/>
      <c r="I174" s="62"/>
      <c r="J174" s="62"/>
      <c r="K174" s="62"/>
      <c r="L174" s="62"/>
      <c r="M174" s="62"/>
      <c r="N174" s="62"/>
      <c r="O174" s="62"/>
      <c r="P174" s="62"/>
      <c r="Q174" s="62"/>
      <c r="R174" s="62"/>
      <c r="S174" s="62"/>
      <c r="T174" s="62"/>
      <c r="U174" s="62"/>
      <c r="V174" s="62"/>
      <c r="W174" s="62"/>
      <c r="X174" s="62"/>
      <c r="Y174" s="62"/>
      <c r="Z174" s="76"/>
      <c r="AA174" s="66"/>
      <c r="AD174" s="112"/>
      <c r="AJ174" s="200"/>
    </row>
    <row r="175" spans="2:36" s="53" customFormat="1" ht="30" customHeight="1">
      <c r="B175" s="70"/>
      <c r="C175" s="518"/>
      <c r="D175" s="72"/>
      <c r="E175" s="73"/>
      <c r="F175" s="568" t="s">
        <v>135</v>
      </c>
      <c r="G175" s="568"/>
      <c r="H175" s="569"/>
      <c r="I175" s="586"/>
      <c r="J175" s="560"/>
      <c r="K175" s="560"/>
      <c r="L175" s="561"/>
      <c r="M175" s="77"/>
      <c r="N175" s="183" t="s">
        <v>136</v>
      </c>
      <c r="O175" s="141"/>
      <c r="P175" s="555" t="s">
        <v>137</v>
      </c>
      <c r="Q175" s="556"/>
      <c r="R175" s="520"/>
      <c r="S175" s="570"/>
      <c r="T175" s="199"/>
      <c r="U175" s="198"/>
      <c r="V175" s="182" t="s">
        <v>138</v>
      </c>
      <c r="W175" s="182"/>
      <c r="X175" s="520"/>
      <c r="Y175" s="521"/>
      <c r="Z175" s="79"/>
      <c r="AA175" s="66"/>
      <c r="AJ175" s="202"/>
    </row>
    <row r="176" spans="2:36" s="53" customFormat="1" ht="56.25" customHeight="1" thickBot="1">
      <c r="B176" s="70"/>
      <c r="C176" s="518"/>
      <c r="D176" s="72"/>
      <c r="E176" s="73"/>
      <c r="F176" s="554" t="s">
        <v>134</v>
      </c>
      <c r="G176" s="554"/>
      <c r="H176" s="554"/>
      <c r="I176" s="554"/>
      <c r="J176" s="554"/>
      <c r="K176" s="554"/>
      <c r="L176" s="554"/>
      <c r="M176" s="554"/>
      <c r="N176" s="554"/>
      <c r="O176" s="554"/>
      <c r="P176" s="554"/>
      <c r="Q176" s="554"/>
      <c r="R176" s="554"/>
      <c r="S176" s="554"/>
      <c r="T176" s="554"/>
      <c r="U176" s="554"/>
      <c r="V176" s="554"/>
      <c r="W176" s="554"/>
      <c r="X176" s="554"/>
      <c r="Y176" s="554"/>
      <c r="Z176" s="79"/>
      <c r="AA176" s="66"/>
      <c r="AJ176" s="200"/>
    </row>
    <row r="177" spans="2:36" s="53" customFormat="1" ht="7.5" customHeight="1">
      <c r="B177" s="70"/>
      <c r="C177" s="518"/>
      <c r="D177" s="72"/>
      <c r="E177" s="80"/>
      <c r="F177" s="81"/>
      <c r="G177" s="82"/>
      <c r="H177" s="82"/>
      <c r="I177" s="82"/>
      <c r="J177" s="82"/>
      <c r="K177" s="82"/>
      <c r="L177" s="82"/>
      <c r="M177" s="82"/>
      <c r="N177" s="82"/>
      <c r="O177" s="82"/>
      <c r="P177" s="82"/>
      <c r="Q177" s="82"/>
      <c r="R177" s="82"/>
      <c r="S177" s="82"/>
      <c r="T177" s="82"/>
      <c r="U177" s="82"/>
      <c r="V177" s="82"/>
      <c r="W177" s="82"/>
      <c r="X177" s="82"/>
      <c r="Y177" s="82"/>
      <c r="Z177" s="59"/>
      <c r="AA177" s="66"/>
      <c r="AJ177" s="202"/>
    </row>
    <row r="178" spans="2:36" s="53" customFormat="1" ht="27.75" customHeight="1">
      <c r="B178" s="70"/>
      <c r="C178" s="518"/>
      <c r="D178" s="72"/>
      <c r="E178" s="80"/>
      <c r="F178" s="160"/>
      <c r="G178" s="533"/>
      <c r="H178" s="534"/>
      <c r="I178" s="165"/>
      <c r="J178" s="533"/>
      <c r="K178" s="535"/>
      <c r="L178" s="534"/>
      <c r="M178" s="165"/>
      <c r="N178" s="536"/>
      <c r="O178" s="537"/>
      <c r="P178" s="165"/>
      <c r="Q178" s="536"/>
      <c r="R178" s="538"/>
      <c r="S178" s="537"/>
      <c r="T178" s="165"/>
      <c r="U178" s="536"/>
      <c r="V178" s="537"/>
      <c r="W178" s="165"/>
      <c r="X178" s="536"/>
      <c r="Y178" s="537"/>
      <c r="Z178" s="83"/>
      <c r="AA178" s="66"/>
      <c r="AJ178" s="200"/>
    </row>
    <row r="179" spans="2:36" s="53" customFormat="1" ht="4.5" customHeight="1">
      <c r="B179" s="70"/>
      <c r="C179" s="518"/>
      <c r="D179" s="72"/>
      <c r="E179" s="80"/>
      <c r="F179" s="84"/>
      <c r="G179" s="85"/>
      <c r="H179" s="85"/>
      <c r="I179" s="85"/>
      <c r="J179" s="86"/>
      <c r="K179" s="86"/>
      <c r="L179" s="86"/>
      <c r="M179" s="85"/>
      <c r="N179" s="85"/>
      <c r="O179" s="85"/>
      <c r="P179" s="62"/>
      <c r="Q179" s="62"/>
      <c r="R179" s="62"/>
      <c r="S179" s="62"/>
      <c r="T179" s="62"/>
      <c r="U179" s="62"/>
      <c r="V179" s="62"/>
      <c r="W179" s="62"/>
      <c r="X179" s="62"/>
      <c r="Y179" s="62"/>
      <c r="Z179" s="66"/>
      <c r="AA179" s="66"/>
      <c r="AJ179" s="105"/>
    </row>
    <row r="180" spans="2:36" s="53" customFormat="1" ht="24" customHeight="1">
      <c r="B180" s="70"/>
      <c r="C180" s="518"/>
      <c r="D180" s="72"/>
      <c r="E180" s="80"/>
      <c r="F180" s="187">
        <f t="shared" ref="F180" si="90">$Y$18</f>
        <v>1</v>
      </c>
      <c r="G180" s="511" t="str">
        <f t="shared" ref="G180" si="91">HYPERLINK("experience\"&amp;C173&amp;"\"&amp;F180&amp;"","مستند سرويس 1")</f>
        <v>مستند سرويس 1</v>
      </c>
      <c r="H180" s="512"/>
      <c r="I180" s="188">
        <f t="shared" ref="I180" si="92">$X$18</f>
        <v>2</v>
      </c>
      <c r="J180" s="516" t="str">
        <f t="shared" ref="J180" si="93">HYPERLINK("experience\"&amp;C173&amp;"\"&amp;I180&amp;"","مستند سرويس 2")</f>
        <v>مستند سرويس 2</v>
      </c>
      <c r="K180" s="516"/>
      <c r="L180" s="516"/>
      <c r="M180" s="189">
        <f t="shared" ref="M180" si="94">$V$18</f>
        <v>3</v>
      </c>
      <c r="N180" s="511" t="str">
        <f t="shared" ref="N180" si="95">HYPERLINK("experience\"&amp;C173&amp;"\"&amp;M180&amp;"","مستند سرويس 3")</f>
        <v>مستند سرويس 3</v>
      </c>
      <c r="O180" s="517"/>
      <c r="P180" s="189">
        <f t="shared" ref="P180" si="96">$U$18</f>
        <v>4</v>
      </c>
      <c r="Q180" s="511" t="str">
        <f t="shared" ref="Q180" si="97">HYPERLINK("experience\"&amp;C173&amp;"\"&amp;P180&amp;"","مستند سرويس 4")</f>
        <v>مستند سرويس 4</v>
      </c>
      <c r="R180" s="576"/>
      <c r="S180" s="517"/>
      <c r="T180" s="190">
        <f t="shared" ref="T180" si="98">$S$18</f>
        <v>5</v>
      </c>
      <c r="U180" s="511" t="str">
        <f t="shared" ref="U180" si="99">HYPERLINK("experience\"&amp;C173&amp;"\"&amp;T180&amp;"","مستند سرويس 5")</f>
        <v>مستند سرويس 5</v>
      </c>
      <c r="V180" s="517"/>
      <c r="W180" s="191">
        <f t="shared" ref="W180" si="100">$R$18</f>
        <v>6</v>
      </c>
      <c r="X180" s="539" t="str">
        <f t="shared" ref="X180" si="101">HYPERLINK("experience\"&amp;C173&amp;"\"&amp;W180&amp;"","مستند سرويس 6")</f>
        <v>مستند سرويس 6</v>
      </c>
      <c r="Y180" s="540"/>
      <c r="Z180" s="87"/>
      <c r="AA180" s="66"/>
      <c r="AJ180" s="200"/>
    </row>
    <row r="181" spans="2:36" s="53" customFormat="1" ht="8.25" customHeight="1">
      <c r="B181" s="70"/>
      <c r="C181" s="518"/>
      <c r="D181" s="72"/>
      <c r="E181" s="80"/>
      <c r="F181" s="161"/>
      <c r="G181" s="61"/>
      <c r="H181" s="61"/>
      <c r="I181" s="159"/>
      <c r="J181" s="158"/>
      <c r="K181" s="158"/>
      <c r="L181" s="158"/>
      <c r="M181" s="62"/>
      <c r="N181" s="162"/>
      <c r="O181" s="162"/>
      <c r="P181" s="62"/>
      <c r="Q181" s="162"/>
      <c r="R181" s="162"/>
      <c r="S181" s="162"/>
      <c r="T181" s="163"/>
      <c r="U181" s="63"/>
      <c r="V181" s="63"/>
      <c r="W181" s="67"/>
      <c r="X181" s="164"/>
      <c r="Y181" s="164"/>
      <c r="Z181" s="87"/>
      <c r="AA181" s="66"/>
      <c r="AJ181" s="200"/>
    </row>
    <row r="182" spans="2:36" s="53" customFormat="1" ht="24" customHeight="1">
      <c r="B182" s="70"/>
      <c r="C182" s="518"/>
      <c r="D182" s="72"/>
      <c r="E182" s="80"/>
      <c r="F182" s="161"/>
      <c r="G182" s="524"/>
      <c r="H182" s="525"/>
      <c r="I182" s="166"/>
      <c r="J182" s="526"/>
      <c r="K182" s="526"/>
      <c r="L182" s="526"/>
      <c r="M182" s="62"/>
      <c r="N182" s="524"/>
      <c r="O182" s="525"/>
      <c r="P182" s="62"/>
      <c r="Q182" s="524"/>
      <c r="R182" s="527"/>
      <c r="S182" s="525"/>
      <c r="T182" s="167"/>
      <c r="U182" s="524"/>
      <c r="V182" s="525"/>
      <c r="W182" s="184"/>
      <c r="X182" s="528"/>
      <c r="Y182" s="529"/>
      <c r="Z182" s="87"/>
      <c r="AA182" s="66"/>
      <c r="AJ182" s="200"/>
    </row>
    <row r="183" spans="2:36" s="53" customFormat="1" ht="9.75" hidden="1" customHeight="1">
      <c r="B183" s="70"/>
      <c r="C183" s="518"/>
      <c r="D183" s="72"/>
      <c r="E183" s="80"/>
      <c r="F183" s="161"/>
      <c r="G183" s="180"/>
      <c r="H183" s="180"/>
      <c r="I183" s="166"/>
      <c r="J183" s="178"/>
      <c r="K183" s="178"/>
      <c r="L183" s="178"/>
      <c r="M183" s="62"/>
      <c r="N183" s="180"/>
      <c r="O183" s="180"/>
      <c r="P183" s="62"/>
      <c r="Q183" s="180"/>
      <c r="R183" s="180"/>
      <c r="S183" s="180"/>
      <c r="T183" s="167"/>
      <c r="U183" s="180"/>
      <c r="V183" s="180"/>
      <c r="W183" s="184"/>
      <c r="X183" s="185"/>
      <c r="Y183" s="185"/>
      <c r="Z183" s="87"/>
      <c r="AA183" s="66"/>
      <c r="AJ183" s="200"/>
    </row>
    <row r="184" spans="2:36" s="53" customFormat="1" ht="27.75" hidden="1" customHeight="1">
      <c r="B184" s="70"/>
      <c r="C184" s="518"/>
      <c r="D184" s="72"/>
      <c r="E184" s="80"/>
      <c r="F184" s="160"/>
      <c r="G184" s="533"/>
      <c r="H184" s="534"/>
      <c r="I184" s="165"/>
      <c r="J184" s="533"/>
      <c r="K184" s="535"/>
      <c r="L184" s="534"/>
      <c r="M184" s="165"/>
      <c r="N184" s="536"/>
      <c r="O184" s="537"/>
      <c r="P184" s="165"/>
      <c r="Q184" s="536"/>
      <c r="R184" s="538"/>
      <c r="S184" s="537"/>
      <c r="T184" s="165"/>
      <c r="U184" s="536"/>
      <c r="V184" s="537"/>
      <c r="W184" s="165"/>
      <c r="X184" s="536"/>
      <c r="Y184" s="537"/>
      <c r="Z184" s="83"/>
      <c r="AA184" s="66"/>
      <c r="AJ184" s="200"/>
    </row>
    <row r="185" spans="2:36" s="53" customFormat="1" ht="4.5" hidden="1" customHeight="1">
      <c r="B185" s="70"/>
      <c r="C185" s="518"/>
      <c r="D185" s="72"/>
      <c r="E185" s="80"/>
      <c r="F185" s="84"/>
      <c r="G185" s="85"/>
      <c r="H185" s="85"/>
      <c r="I185" s="85"/>
      <c r="J185" s="86"/>
      <c r="K185" s="86"/>
      <c r="L185" s="86"/>
      <c r="M185" s="85"/>
      <c r="N185" s="85"/>
      <c r="O185" s="85"/>
      <c r="P185" s="62"/>
      <c r="Q185" s="62"/>
      <c r="R185" s="62"/>
      <c r="S185" s="62"/>
      <c r="T185" s="62"/>
      <c r="U185" s="62"/>
      <c r="V185" s="62"/>
      <c r="W185" s="62"/>
      <c r="X185" s="62"/>
      <c r="Y185" s="62"/>
      <c r="Z185" s="66"/>
      <c r="AA185" s="66"/>
      <c r="AJ185" s="105"/>
    </row>
    <row r="186" spans="2:36" s="53" customFormat="1" ht="24" hidden="1" customHeight="1">
      <c r="B186" s="70"/>
      <c r="C186" s="518"/>
      <c r="D186" s="72"/>
      <c r="E186" s="80"/>
      <c r="F186" s="187">
        <f t="shared" ref="F186" si="102">$Q$18</f>
        <v>7</v>
      </c>
      <c r="G186" s="530" t="str">
        <f t="shared" ref="G186" si="103">HYPERLINK("experience\"&amp;C173&amp;"\"&amp;F186&amp;"","مستند سرويس 7")</f>
        <v>مستند سرويس 7</v>
      </c>
      <c r="H186" s="577"/>
      <c r="I186" s="188">
        <f t="shared" ref="I186" si="104">$O$18</f>
        <v>0</v>
      </c>
      <c r="J186" s="582" t="str">
        <f t="shared" ref="J186" si="105">HYPERLINK("experience\"&amp;C173&amp;"\"&amp;I186&amp;"","مستند سرويس 8")</f>
        <v>مستند سرويس 8</v>
      </c>
      <c r="K186" s="582"/>
      <c r="L186" s="582"/>
      <c r="M186" s="189">
        <f t="shared" ref="M186" si="106">$N$18</f>
        <v>0</v>
      </c>
      <c r="N186" s="530" t="str">
        <f t="shared" ref="N186" si="107">HYPERLINK("experience\"&amp;C173&amp;"\"&amp;M186&amp;"","مستند سرويس 9")</f>
        <v>مستند سرويس 9</v>
      </c>
      <c r="O186" s="532"/>
      <c r="P186" s="189">
        <f t="shared" ref="P186" si="108">$L$18</f>
        <v>0</v>
      </c>
      <c r="Q186" s="530" t="str">
        <f t="shared" ref="Q186" si="109">HYPERLINK("experience\"&amp;C173&amp;"\"&amp;P186&amp;"","مستند سرويس 10")</f>
        <v>مستند سرويس 10</v>
      </c>
      <c r="R186" s="531"/>
      <c r="S186" s="532"/>
      <c r="T186" s="190">
        <f t="shared" ref="T186" si="110">$J$18</f>
        <v>11</v>
      </c>
      <c r="U186" s="530" t="str">
        <f t="shared" ref="U186" si="111">HYPERLINK("experience\"&amp;C173&amp;"\"&amp;T186&amp;"","مستند سرويس 11")</f>
        <v>مستند سرويس 11</v>
      </c>
      <c r="V186" s="532"/>
      <c r="W186" s="191">
        <f t="shared" ref="W186" si="112">$H$18</f>
        <v>12</v>
      </c>
      <c r="X186" s="522" t="str">
        <f t="shared" ref="X186" si="113">HYPERLINK("experience\"&amp;C173&amp;"\"&amp;W186&amp;"","مستند سرويس 12")</f>
        <v>مستند سرويس 12</v>
      </c>
      <c r="Y186" s="523"/>
      <c r="Z186" s="87"/>
      <c r="AA186" s="66"/>
      <c r="AJ186" s="200"/>
    </row>
    <row r="187" spans="2:36" s="53" customFormat="1" ht="8.25" hidden="1" customHeight="1">
      <c r="B187" s="70"/>
      <c r="C187" s="518"/>
      <c r="D187" s="72"/>
      <c r="E187" s="80"/>
      <c r="F187" s="161"/>
      <c r="G187" s="61"/>
      <c r="H187" s="61"/>
      <c r="I187" s="159"/>
      <c r="J187" s="158"/>
      <c r="K187" s="158"/>
      <c r="L187" s="158"/>
      <c r="M187" s="62"/>
      <c r="N187" s="162"/>
      <c r="O187" s="162"/>
      <c r="P187" s="62"/>
      <c r="Q187" s="162"/>
      <c r="R187" s="162"/>
      <c r="S187" s="162"/>
      <c r="T187" s="163"/>
      <c r="U187" s="63"/>
      <c r="V187" s="63"/>
      <c r="W187" s="67"/>
      <c r="X187" s="164"/>
      <c r="Y187" s="164"/>
      <c r="Z187" s="87"/>
      <c r="AA187" s="66"/>
      <c r="AJ187" s="200"/>
    </row>
    <row r="188" spans="2:36" s="53" customFormat="1" ht="24" hidden="1" customHeight="1">
      <c r="B188" s="70"/>
      <c r="C188" s="518"/>
      <c r="D188" s="72"/>
      <c r="E188" s="80"/>
      <c r="F188" s="161"/>
      <c r="G188" s="524"/>
      <c r="H188" s="525"/>
      <c r="I188" s="166"/>
      <c r="J188" s="526"/>
      <c r="K188" s="526"/>
      <c r="L188" s="526"/>
      <c r="M188" s="62"/>
      <c r="N188" s="524"/>
      <c r="O188" s="525"/>
      <c r="P188" s="62"/>
      <c r="Q188" s="524"/>
      <c r="R188" s="527"/>
      <c r="S188" s="525"/>
      <c r="T188" s="167"/>
      <c r="U188" s="524"/>
      <c r="V188" s="525"/>
      <c r="W188" s="184"/>
      <c r="X188" s="528"/>
      <c r="Y188" s="529"/>
      <c r="Z188" s="87"/>
      <c r="AA188" s="66"/>
      <c r="AJ188" s="200"/>
    </row>
    <row r="189" spans="2:36" s="53" customFormat="1" ht="6.75" customHeight="1" thickBot="1">
      <c r="B189" s="70"/>
      <c r="C189" s="518"/>
      <c r="D189" s="72"/>
      <c r="E189" s="80"/>
      <c r="F189" s="88"/>
      <c r="G189" s="89"/>
      <c r="H189" s="89"/>
      <c r="I189" s="90"/>
      <c r="J189" s="90"/>
      <c r="K189" s="90"/>
      <c r="L189" s="90"/>
      <c r="M189" s="91"/>
      <c r="N189" s="92" t="s">
        <v>133</v>
      </c>
      <c r="O189" s="93"/>
      <c r="P189" s="91"/>
      <c r="Q189" s="92"/>
      <c r="R189" s="90"/>
      <c r="S189" s="90"/>
      <c r="T189" s="90"/>
      <c r="U189" s="91"/>
      <c r="V189" s="92"/>
      <c r="W189" s="92"/>
      <c r="X189" s="90"/>
      <c r="Y189" s="90"/>
      <c r="Z189" s="94"/>
      <c r="AA189" s="66"/>
    </row>
    <row r="190" spans="2:36" s="53" customFormat="1" ht="9.75" customHeight="1">
      <c r="B190" s="70"/>
      <c r="C190" s="518"/>
      <c r="D190" s="72"/>
      <c r="E190" s="73"/>
      <c r="F190" s="62"/>
      <c r="G190" s="62"/>
      <c r="H190" s="62"/>
      <c r="I190" s="62"/>
      <c r="J190" s="62"/>
      <c r="K190" s="62"/>
      <c r="L190" s="62"/>
      <c r="M190" s="62"/>
      <c r="N190" s="62"/>
      <c r="O190" s="62"/>
      <c r="P190" s="62"/>
      <c r="Q190" s="62"/>
      <c r="R190" s="62"/>
      <c r="S190" s="62"/>
      <c r="T190" s="62"/>
      <c r="U190" s="62"/>
      <c r="V190" s="62"/>
      <c r="W190" s="62"/>
      <c r="X190" s="489"/>
      <c r="Y190" s="489"/>
      <c r="Z190" s="76"/>
      <c r="AA190" s="66"/>
    </row>
    <row r="191" spans="2:36" s="53" customFormat="1" ht="7.5" customHeight="1">
      <c r="B191" s="70"/>
      <c r="C191" s="518"/>
      <c r="D191" s="72"/>
      <c r="E191" s="73"/>
      <c r="F191" s="181"/>
      <c r="G191" s="181"/>
      <c r="H191" s="181"/>
      <c r="I191" s="181"/>
      <c r="J191" s="181"/>
      <c r="K191" s="114"/>
      <c r="L191" s="114"/>
      <c r="M191" s="62"/>
      <c r="N191" s="184" t="s">
        <v>75</v>
      </c>
      <c r="O191" s="184"/>
      <c r="P191" s="184"/>
      <c r="Q191" s="184"/>
      <c r="R191" s="184"/>
      <c r="S191" s="115"/>
      <c r="T191" s="115"/>
      <c r="U191" s="62"/>
      <c r="V191" s="67"/>
      <c r="W191" s="67"/>
      <c r="X191" s="116"/>
      <c r="Y191" s="116"/>
      <c r="Z191" s="113"/>
      <c r="AA191" s="66"/>
    </row>
    <row r="192" spans="2:36" s="53" customFormat="1" ht="25.5" customHeight="1">
      <c r="B192" s="70"/>
      <c r="C192" s="518"/>
      <c r="D192" s="72"/>
      <c r="E192" s="62"/>
      <c r="F192" s="490" t="s">
        <v>37</v>
      </c>
      <c r="G192" s="490"/>
      <c r="H192" s="490"/>
      <c r="I192" s="490"/>
      <c r="J192" s="491"/>
      <c r="K192" s="580"/>
      <c r="L192" s="581"/>
      <c r="M192" s="62"/>
      <c r="N192" s="494" t="s">
        <v>131</v>
      </c>
      <c r="O192" s="494"/>
      <c r="P192" s="494"/>
      <c r="Q192" s="494"/>
      <c r="R192" s="495"/>
      <c r="S192" s="589"/>
      <c r="T192" s="590"/>
      <c r="U192" s="173"/>
      <c r="V192" s="67"/>
      <c r="W192" s="67"/>
      <c r="X192" s="498"/>
      <c r="Y192" s="498"/>
      <c r="Z192" s="76"/>
      <c r="AA192" s="66"/>
      <c r="AD192" s="142"/>
    </row>
    <row r="193" spans="2:28" s="53" customFormat="1" ht="11.25" customHeight="1">
      <c r="B193" s="70"/>
      <c r="C193" s="518"/>
      <c r="D193" s="72"/>
      <c r="E193" s="62"/>
      <c r="F193" s="499"/>
      <c r="G193" s="499"/>
      <c r="H193" s="499"/>
      <c r="I193" s="499"/>
      <c r="J193" s="499"/>
      <c r="K193" s="95"/>
      <c r="L193" s="95"/>
      <c r="M193" s="95"/>
      <c r="N193" s="95"/>
      <c r="O193" s="95"/>
      <c r="P193" s="95"/>
      <c r="Q193" s="95"/>
      <c r="R193" s="95"/>
      <c r="S193" s="95"/>
      <c r="T193" s="95"/>
      <c r="U193" s="186"/>
      <c r="V193" s="95"/>
      <c r="W193" s="95"/>
      <c r="X193" s="95"/>
      <c r="Y193" s="95"/>
      <c r="Z193" s="69"/>
      <c r="AA193" s="66"/>
    </row>
    <row r="194" spans="2:28" s="53" customFormat="1" ht="32.25" customHeight="1">
      <c r="B194" s="70"/>
      <c r="C194" s="518"/>
      <c r="D194" s="72"/>
      <c r="E194" s="62"/>
      <c r="F194" s="500" t="s">
        <v>121</v>
      </c>
      <c r="G194" s="500"/>
      <c r="H194" s="500"/>
      <c r="I194" s="500"/>
      <c r="J194" s="500"/>
      <c r="K194" s="500"/>
      <c r="L194" s="500"/>
      <c r="M194" s="500"/>
      <c r="N194" s="500"/>
      <c r="O194" s="500"/>
      <c r="P194" s="500"/>
      <c r="Q194" s="500"/>
      <c r="R194" s="500"/>
      <c r="S194" s="500"/>
      <c r="T194" s="500"/>
      <c r="U194" s="500"/>
      <c r="V194" s="500"/>
      <c r="W194" s="500"/>
      <c r="X194" s="500"/>
      <c r="Y194" s="500"/>
      <c r="Z194" s="76"/>
      <c r="AA194" s="66"/>
    </row>
    <row r="195" spans="2:28" s="53" customFormat="1" ht="30" customHeight="1">
      <c r="B195" s="70"/>
      <c r="C195" s="518"/>
      <c r="D195" s="72"/>
      <c r="E195" s="62"/>
      <c r="F195" s="501" t="str">
        <f t="shared" ref="F195" si="114">HYPERLINK("experience\"&amp;C173&amp;"\experience","تصویر قرارداد الزامیست")</f>
        <v>تصویر قرارداد الزامیست</v>
      </c>
      <c r="G195" s="502"/>
      <c r="H195" s="503"/>
      <c r="I195" s="503"/>
      <c r="J195" s="504"/>
      <c r="K195" s="96"/>
      <c r="L195" s="501" t="str">
        <f t="shared" ref="L195" si="115">HYPERLINK("experience\"&amp;C173&amp;"\reputable","(تصویر رضایت نامه (در صورت صدور")</f>
        <v>(تصویر رضایت نامه (در صورت صدور</v>
      </c>
      <c r="M195" s="503"/>
      <c r="N195" s="503"/>
      <c r="O195" s="504"/>
      <c r="P195" s="78"/>
      <c r="Q195" s="505" t="str">
        <f t="shared" ref="Q195" si="116">HYPERLINK("experience\"&amp;C173&amp;"\payment note"," (گواهي  مبلغ كل پرداخت شده (در صورت لزوم")</f>
        <v xml:space="preserve"> (گواهي  مبلغ كل پرداخت شده (در صورت لزوم</v>
      </c>
      <c r="R195" s="503"/>
      <c r="S195" s="503"/>
      <c r="T195" s="504"/>
      <c r="U195" s="62"/>
      <c r="V195" s="506" t="str">
        <f>HYPERLINK("experience\"&amp;C173&amp;"\good performance","(گواهی حسن انجام کار (در صورت صدور")</f>
        <v>(گواهی حسن انجام کار (در صورت صدور</v>
      </c>
      <c r="W195" s="507"/>
      <c r="X195" s="508"/>
      <c r="Y195" s="509"/>
      <c r="Z195" s="97"/>
      <c r="AA195" s="66"/>
      <c r="AB195" s="139"/>
    </row>
    <row r="196" spans="2:28" s="53" customFormat="1" ht="6" customHeight="1">
      <c r="B196" s="70"/>
      <c r="C196" s="518"/>
      <c r="D196" s="72"/>
      <c r="E196" s="62"/>
      <c r="F196" s="98"/>
      <c r="G196" s="98"/>
      <c r="H196" s="98"/>
      <c r="I196" s="98"/>
      <c r="J196" s="98"/>
      <c r="K196" s="98"/>
      <c r="L196" s="98"/>
      <c r="M196" s="98"/>
      <c r="N196" s="98"/>
      <c r="O196" s="98"/>
      <c r="P196" s="62"/>
      <c r="Q196" s="98"/>
      <c r="R196" s="98"/>
      <c r="S196" s="98"/>
      <c r="T196" s="98"/>
      <c r="U196" s="62"/>
      <c r="V196" s="98"/>
      <c r="W196" s="98"/>
      <c r="X196" s="98"/>
      <c r="Y196" s="98"/>
      <c r="Z196" s="97"/>
      <c r="AA196" s="66"/>
    </row>
    <row r="197" spans="2:28" s="53" customFormat="1" ht="28.5" customHeight="1">
      <c r="B197" s="70"/>
      <c r="C197" s="518"/>
      <c r="D197" s="72"/>
      <c r="E197" s="62"/>
      <c r="F197" s="501" t="str">
        <f t="shared" ref="F197" si="117">HYPERLINK("experience\"&amp;C173&amp;"\provisional acceptance","گواهي پايان كار-تحويل موقت ")</f>
        <v xml:space="preserve">گواهي پايان كار-تحويل موقت </v>
      </c>
      <c r="G197" s="502"/>
      <c r="H197" s="503"/>
      <c r="I197" s="503"/>
      <c r="J197" s="504"/>
      <c r="K197" s="98"/>
      <c r="L197" s="501" t="str">
        <f t="shared" ref="L197" si="118">HYPERLINK("experience\"&amp;C173&amp;"\project progress","(گواهي ميزان پيشرفت كار (در صورت لزوم")</f>
        <v>(گواهي ميزان پيشرفت كار (در صورت لزوم</v>
      </c>
      <c r="M197" s="503"/>
      <c r="N197" s="503"/>
      <c r="O197" s="504"/>
      <c r="P197" s="62"/>
      <c r="Q197" s="99"/>
      <c r="R197" s="524" t="s">
        <v>132</v>
      </c>
      <c r="S197" s="575"/>
      <c r="T197" s="117">
        <v>5</v>
      </c>
      <c r="U197" s="583"/>
      <c r="V197" s="584"/>
      <c r="W197" s="584"/>
      <c r="X197" s="584"/>
      <c r="Y197" s="585"/>
      <c r="Z197" s="97"/>
      <c r="AA197" s="192">
        <f t="shared" ref="AA197" si="119">U197</f>
        <v>0</v>
      </c>
    </row>
    <row r="198" spans="2:28" s="53" customFormat="1" ht="8.25" customHeight="1">
      <c r="B198" s="70"/>
      <c r="C198" s="518"/>
      <c r="D198" s="72"/>
      <c r="E198" s="62"/>
      <c r="F198" s="168"/>
      <c r="G198" s="168"/>
      <c r="H198" s="169"/>
      <c r="I198" s="169"/>
      <c r="J198" s="169"/>
      <c r="K198" s="98"/>
      <c r="L198" s="168"/>
      <c r="M198" s="169"/>
      <c r="N198" s="169"/>
      <c r="O198" s="169"/>
      <c r="P198" s="62"/>
      <c r="Q198" s="170"/>
      <c r="R198" s="169"/>
      <c r="S198" s="169"/>
      <c r="T198" s="171"/>
      <c r="U198" s="172"/>
      <c r="V198" s="172"/>
      <c r="W198" s="172"/>
      <c r="X198" s="172"/>
      <c r="Y198" s="172"/>
      <c r="Z198" s="97"/>
      <c r="AA198" s="66"/>
    </row>
    <row r="199" spans="2:28" s="53" customFormat="1" ht="3" customHeight="1">
      <c r="B199" s="70"/>
      <c r="C199" s="518"/>
      <c r="D199" s="72"/>
      <c r="E199" s="62"/>
      <c r="F199" s="98"/>
      <c r="G199" s="98"/>
      <c r="H199" s="98"/>
      <c r="I199" s="98"/>
      <c r="J199" s="98"/>
      <c r="K199" s="98"/>
      <c r="L199" s="98"/>
      <c r="M199" s="98"/>
      <c r="N199" s="118"/>
      <c r="O199" s="98"/>
      <c r="P199" s="62"/>
      <c r="Q199" s="98"/>
      <c r="R199" s="98"/>
      <c r="S199" s="98"/>
      <c r="T199" s="98"/>
      <c r="U199" s="62"/>
      <c r="V199" s="98"/>
      <c r="W199" s="98"/>
      <c r="X199" s="98"/>
      <c r="Y199" s="98"/>
      <c r="Z199" s="97"/>
      <c r="AA199" s="66"/>
    </row>
    <row r="200" spans="2:28" s="53" customFormat="1" ht="26.25" customHeight="1">
      <c r="B200" s="70"/>
      <c r="C200" s="519"/>
      <c r="D200" s="72"/>
      <c r="E200" s="62"/>
      <c r="F200" s="572" t="s">
        <v>38</v>
      </c>
      <c r="G200" s="573"/>
      <c r="H200" s="574"/>
      <c r="I200" s="98"/>
      <c r="J200" s="486"/>
      <c r="K200" s="487"/>
      <c r="L200" s="487"/>
      <c r="M200" s="487"/>
      <c r="N200" s="487"/>
      <c r="O200" s="487"/>
      <c r="P200" s="487"/>
      <c r="Q200" s="487"/>
      <c r="R200" s="487"/>
      <c r="S200" s="487"/>
      <c r="T200" s="487"/>
      <c r="U200" s="487"/>
      <c r="V200" s="487"/>
      <c r="W200" s="487"/>
      <c r="X200" s="487"/>
      <c r="Y200" s="488"/>
      <c r="Z200" s="97"/>
      <c r="AA200" s="66"/>
    </row>
    <row r="201" spans="2:28" s="53" customFormat="1" ht="19.5" customHeight="1" thickBot="1">
      <c r="B201" s="100"/>
      <c r="C201" s="101"/>
      <c r="D201" s="101"/>
      <c r="E201" s="101"/>
      <c r="F201" s="102"/>
      <c r="G201" s="102"/>
      <c r="H201" s="102"/>
      <c r="I201" s="102"/>
      <c r="J201" s="102"/>
      <c r="K201" s="102"/>
      <c r="L201" s="102"/>
      <c r="M201" s="102"/>
      <c r="N201" s="102"/>
      <c r="O201" s="102"/>
      <c r="P201" s="101"/>
      <c r="Q201" s="102"/>
      <c r="R201" s="102"/>
      <c r="S201" s="103"/>
      <c r="T201" s="102"/>
      <c r="U201" s="174"/>
      <c r="V201" s="194"/>
      <c r="W201" s="174"/>
      <c r="X201" s="174"/>
      <c r="Y201" s="174"/>
      <c r="Z201" s="102"/>
      <c r="AA201" s="104"/>
    </row>
    <row r="202" spans="2:28" s="53" customFormat="1" ht="24" customHeight="1">
      <c r="B202" s="105"/>
      <c r="C202" s="105"/>
      <c r="D202" s="105"/>
      <c r="E202" s="105"/>
      <c r="F202" s="106"/>
      <c r="G202" s="106"/>
      <c r="H202" s="106"/>
      <c r="I202" s="106"/>
      <c r="J202" s="106"/>
      <c r="K202" s="106"/>
      <c r="L202" s="106"/>
      <c r="M202" s="106"/>
      <c r="N202" s="119"/>
      <c r="O202" s="106"/>
      <c r="P202" s="105"/>
      <c r="Q202" s="106"/>
      <c r="R202" s="106"/>
      <c r="S202" s="106"/>
      <c r="T202" s="106"/>
      <c r="U202" s="105"/>
      <c r="V202" s="106"/>
      <c r="W202" s="106"/>
      <c r="X202" s="106"/>
      <c r="Y202" s="106"/>
      <c r="Z202" s="106"/>
      <c r="AA202" s="105"/>
    </row>
    <row r="203" spans="2:28" s="53" customFormat="1" ht="39.75" customHeight="1">
      <c r="B203" s="105"/>
      <c r="C203" s="105"/>
      <c r="D203" s="105"/>
      <c r="E203" s="105"/>
      <c r="F203" s="510" t="s">
        <v>70</v>
      </c>
      <c r="G203" s="510"/>
      <c r="H203" s="510"/>
      <c r="I203" s="510"/>
      <c r="J203" s="510"/>
      <c r="K203" s="106"/>
      <c r="L203" s="485"/>
      <c r="M203" s="485"/>
      <c r="N203" s="485"/>
      <c r="O203" s="593"/>
      <c r="P203" s="593"/>
      <c r="Q203" s="143"/>
      <c r="R203" s="106"/>
      <c r="S203" s="106"/>
      <c r="T203" s="106"/>
      <c r="U203" s="571" t="s">
        <v>71</v>
      </c>
      <c r="V203" s="571"/>
      <c r="W203" s="571"/>
      <c r="X203" s="571"/>
      <c r="Y203" s="571"/>
      <c r="Z203" s="571"/>
      <c r="AA203" s="105"/>
    </row>
  </sheetData>
  <protectedRanges>
    <protectedRange sqref="I23 R23 I25 I27 O27 R27 T27 X27 G30 J30 N30 Q30 U30 X30 G36 J36 N36 Q36 U36 X36 K44 I60 I97 I134 I171 O64 O101 O138 O175 K155 G73 G110 Q67 Q104 Q141 Q178 G147 G184 K192 N67 Q147 Q184 R60 R97 R134 R171 X67 X104 X141 X178 N104 X64 X101 X138 R64 R101 R138 R175 X175 N141 K118 U73 U110 I62 I99 I136 I173 U147 J73 J110 J147 J184 N178 N73 J67 U67 U104 U141 U178 J104 J141 J178 N110 T64 I64 I101 I138 I175 T101 T138 T175 U184 G67 G104 G141 G178 N147 N184 X147 X184 K81 X73 X110 Q73 Q110" name="Range1"/>
  </protectedRanges>
  <mergeCells count="391">
    <mergeCell ref="J99:Y99"/>
    <mergeCell ref="C8:Y8"/>
    <mergeCell ref="C9:Y9"/>
    <mergeCell ref="C5:Y5"/>
    <mergeCell ref="C6:Y6"/>
    <mergeCell ref="C7:Y7"/>
    <mergeCell ref="C10:Y10"/>
    <mergeCell ref="C11:Y11"/>
    <mergeCell ref="C12:Y12"/>
    <mergeCell ref="C97:C98"/>
    <mergeCell ref="F97:H97"/>
    <mergeCell ref="I97:O97"/>
    <mergeCell ref="R97:Y97"/>
    <mergeCell ref="J98:Y98"/>
    <mergeCell ref="F99:H99"/>
    <mergeCell ref="O92:P92"/>
    <mergeCell ref="U92:Z92"/>
    <mergeCell ref="C94:K94"/>
    <mergeCell ref="L94:O94"/>
    <mergeCell ref="R94:Z94"/>
    <mergeCell ref="C63:C89"/>
    <mergeCell ref="F64:H64"/>
    <mergeCell ref="I64:L64"/>
    <mergeCell ref="P64:Q64"/>
    <mergeCell ref="J2:V2"/>
    <mergeCell ref="X4:Y4"/>
    <mergeCell ref="F203:J203"/>
    <mergeCell ref="O203:P203"/>
    <mergeCell ref="U203:Z203"/>
    <mergeCell ref="F197:J197"/>
    <mergeCell ref="L197:O197"/>
    <mergeCell ref="R197:S197"/>
    <mergeCell ref="U197:Y197"/>
    <mergeCell ref="F200:H200"/>
    <mergeCell ref="J200:Y200"/>
    <mergeCell ref="X190:Y190"/>
    <mergeCell ref="F192:J192"/>
    <mergeCell ref="K192:L192"/>
    <mergeCell ref="N192:R192"/>
    <mergeCell ref="S192:T192"/>
    <mergeCell ref="X192:Y192"/>
    <mergeCell ref="F193:J193"/>
    <mergeCell ref="F194:Y194"/>
    <mergeCell ref="F195:J195"/>
    <mergeCell ref="L195:O195"/>
    <mergeCell ref="Q195:T195"/>
    <mergeCell ref="V195:Y195"/>
    <mergeCell ref="G186:H186"/>
    <mergeCell ref="J186:L186"/>
    <mergeCell ref="N186:O186"/>
    <mergeCell ref="Q186:S186"/>
    <mergeCell ref="U186:V186"/>
    <mergeCell ref="X186:Y186"/>
    <mergeCell ref="G188:H188"/>
    <mergeCell ref="J188:L188"/>
    <mergeCell ref="N188:O188"/>
    <mergeCell ref="Q188:S188"/>
    <mergeCell ref="U188:V188"/>
    <mergeCell ref="X188:Y188"/>
    <mergeCell ref="Q182:S182"/>
    <mergeCell ref="U182:V182"/>
    <mergeCell ref="X182:Y182"/>
    <mergeCell ref="G184:H184"/>
    <mergeCell ref="J184:L184"/>
    <mergeCell ref="N184:O184"/>
    <mergeCell ref="Q184:S184"/>
    <mergeCell ref="U184:V184"/>
    <mergeCell ref="X184:Y184"/>
    <mergeCell ref="F173:H173"/>
    <mergeCell ref="I173:Y173"/>
    <mergeCell ref="C174:C200"/>
    <mergeCell ref="F175:H175"/>
    <mergeCell ref="I175:L175"/>
    <mergeCell ref="P175:Q175"/>
    <mergeCell ref="R175:S175"/>
    <mergeCell ref="X175:Y175"/>
    <mergeCell ref="F176:Y176"/>
    <mergeCell ref="G178:H178"/>
    <mergeCell ref="J178:L178"/>
    <mergeCell ref="N178:O178"/>
    <mergeCell ref="Q178:S178"/>
    <mergeCell ref="U178:V178"/>
    <mergeCell ref="X178:Y178"/>
    <mergeCell ref="G180:H180"/>
    <mergeCell ref="J180:L180"/>
    <mergeCell ref="N180:O180"/>
    <mergeCell ref="Q180:S180"/>
    <mergeCell ref="U180:V180"/>
    <mergeCell ref="X180:Y180"/>
    <mergeCell ref="G182:H182"/>
    <mergeCell ref="J182:L182"/>
    <mergeCell ref="N182:O182"/>
    <mergeCell ref="F166:J166"/>
    <mergeCell ref="O166:P166"/>
    <mergeCell ref="U166:Z166"/>
    <mergeCell ref="C168:K168"/>
    <mergeCell ref="L168:O168"/>
    <mergeCell ref="R168:Z168"/>
    <mergeCell ref="C171:C172"/>
    <mergeCell ref="F171:H171"/>
    <mergeCell ref="I171:O171"/>
    <mergeCell ref="R171:Y171"/>
    <mergeCell ref="J172:Y172"/>
    <mergeCell ref="F160:J160"/>
    <mergeCell ref="L160:O160"/>
    <mergeCell ref="R160:S160"/>
    <mergeCell ref="U160:Y160"/>
    <mergeCell ref="F163:H163"/>
    <mergeCell ref="J163:Y163"/>
    <mergeCell ref="X153:Y153"/>
    <mergeCell ref="F155:J155"/>
    <mergeCell ref="K155:L155"/>
    <mergeCell ref="N155:R155"/>
    <mergeCell ref="S155:T155"/>
    <mergeCell ref="X155:Y155"/>
    <mergeCell ref="F156:J156"/>
    <mergeCell ref="F157:Y157"/>
    <mergeCell ref="F158:J158"/>
    <mergeCell ref="L158:O158"/>
    <mergeCell ref="Q158:T158"/>
    <mergeCell ref="V158:Y158"/>
    <mergeCell ref="G149:H149"/>
    <mergeCell ref="J149:L149"/>
    <mergeCell ref="N149:O149"/>
    <mergeCell ref="Q149:S149"/>
    <mergeCell ref="U149:V149"/>
    <mergeCell ref="X149:Y149"/>
    <mergeCell ref="G151:H151"/>
    <mergeCell ref="J151:L151"/>
    <mergeCell ref="N151:O151"/>
    <mergeCell ref="Q151:S151"/>
    <mergeCell ref="U151:V151"/>
    <mergeCell ref="X151:Y151"/>
    <mergeCell ref="Q145:S145"/>
    <mergeCell ref="U145:V145"/>
    <mergeCell ref="X145:Y145"/>
    <mergeCell ref="G147:H147"/>
    <mergeCell ref="J147:L147"/>
    <mergeCell ref="N147:O147"/>
    <mergeCell ref="Q147:S147"/>
    <mergeCell ref="U147:V147"/>
    <mergeCell ref="X147:Y147"/>
    <mergeCell ref="F136:H136"/>
    <mergeCell ref="I136:Y136"/>
    <mergeCell ref="C137:C163"/>
    <mergeCell ref="F138:H138"/>
    <mergeCell ref="I138:L138"/>
    <mergeCell ref="P138:Q138"/>
    <mergeCell ref="R138:S138"/>
    <mergeCell ref="X138:Y138"/>
    <mergeCell ref="F139:Y139"/>
    <mergeCell ref="G141:H141"/>
    <mergeCell ref="J141:L141"/>
    <mergeCell ref="N141:O141"/>
    <mergeCell ref="Q141:S141"/>
    <mergeCell ref="U141:V141"/>
    <mergeCell ref="X141:Y141"/>
    <mergeCell ref="G143:H143"/>
    <mergeCell ref="J143:L143"/>
    <mergeCell ref="N143:O143"/>
    <mergeCell ref="Q143:S143"/>
    <mergeCell ref="U143:V143"/>
    <mergeCell ref="X143:Y143"/>
    <mergeCell ref="G145:H145"/>
    <mergeCell ref="J145:L145"/>
    <mergeCell ref="N145:O145"/>
    <mergeCell ref="F129:J129"/>
    <mergeCell ref="O129:P129"/>
    <mergeCell ref="U129:Z129"/>
    <mergeCell ref="C131:K131"/>
    <mergeCell ref="L131:O131"/>
    <mergeCell ref="R131:Z131"/>
    <mergeCell ref="C134:C135"/>
    <mergeCell ref="F134:H134"/>
    <mergeCell ref="I134:O134"/>
    <mergeCell ref="R134:Y134"/>
    <mergeCell ref="J135:Y135"/>
    <mergeCell ref="F123:J123"/>
    <mergeCell ref="L123:O123"/>
    <mergeCell ref="R123:S123"/>
    <mergeCell ref="U123:Y123"/>
    <mergeCell ref="F126:H126"/>
    <mergeCell ref="J126:Y126"/>
    <mergeCell ref="X116:Y116"/>
    <mergeCell ref="F118:J118"/>
    <mergeCell ref="K118:L118"/>
    <mergeCell ref="N118:R118"/>
    <mergeCell ref="S118:T118"/>
    <mergeCell ref="X118:Y118"/>
    <mergeCell ref="F119:J119"/>
    <mergeCell ref="F120:Y120"/>
    <mergeCell ref="F121:J121"/>
    <mergeCell ref="L121:O121"/>
    <mergeCell ref="Q121:T121"/>
    <mergeCell ref="V121:Y121"/>
    <mergeCell ref="G112:H112"/>
    <mergeCell ref="J112:L112"/>
    <mergeCell ref="N112:O112"/>
    <mergeCell ref="Q112:S112"/>
    <mergeCell ref="U112:V112"/>
    <mergeCell ref="X112:Y112"/>
    <mergeCell ref="G114:H114"/>
    <mergeCell ref="J114:L114"/>
    <mergeCell ref="N114:O114"/>
    <mergeCell ref="Q114:S114"/>
    <mergeCell ref="U114:V114"/>
    <mergeCell ref="X114:Y114"/>
    <mergeCell ref="U106:V106"/>
    <mergeCell ref="X106:Y106"/>
    <mergeCell ref="G108:H108"/>
    <mergeCell ref="J108:L108"/>
    <mergeCell ref="N108:O108"/>
    <mergeCell ref="Q108:S108"/>
    <mergeCell ref="U108:V108"/>
    <mergeCell ref="X108:Y108"/>
    <mergeCell ref="G110:H110"/>
    <mergeCell ref="J110:L110"/>
    <mergeCell ref="N110:O110"/>
    <mergeCell ref="Q110:S110"/>
    <mergeCell ref="U110:V110"/>
    <mergeCell ref="X110:Y110"/>
    <mergeCell ref="F65:Y65"/>
    <mergeCell ref="G67:H67"/>
    <mergeCell ref="J67:L67"/>
    <mergeCell ref="N67:O67"/>
    <mergeCell ref="Q67:S67"/>
    <mergeCell ref="U67:V67"/>
    <mergeCell ref="X67:Y67"/>
    <mergeCell ref="C100:C126"/>
    <mergeCell ref="F101:H101"/>
    <mergeCell ref="I101:L101"/>
    <mergeCell ref="P101:Q101"/>
    <mergeCell ref="R101:S101"/>
    <mergeCell ref="X101:Y101"/>
    <mergeCell ref="F102:Y102"/>
    <mergeCell ref="G104:H104"/>
    <mergeCell ref="J104:L104"/>
    <mergeCell ref="N104:O104"/>
    <mergeCell ref="Q104:S104"/>
    <mergeCell ref="U104:V104"/>
    <mergeCell ref="X104:Y104"/>
    <mergeCell ref="G106:H106"/>
    <mergeCell ref="J106:L106"/>
    <mergeCell ref="N106:O106"/>
    <mergeCell ref="Q106:S106"/>
    <mergeCell ref="F86:J86"/>
    <mergeCell ref="L86:O86"/>
    <mergeCell ref="R86:S86"/>
    <mergeCell ref="U86:Y86"/>
    <mergeCell ref="F89:H89"/>
    <mergeCell ref="G75:H75"/>
    <mergeCell ref="J75:L75"/>
    <mergeCell ref="N75:O75"/>
    <mergeCell ref="Q75:S75"/>
    <mergeCell ref="U75:V75"/>
    <mergeCell ref="X75:Y75"/>
    <mergeCell ref="G77:H77"/>
    <mergeCell ref="J77:L77"/>
    <mergeCell ref="N77:O77"/>
    <mergeCell ref="Q77:S77"/>
    <mergeCell ref="U77:V77"/>
    <mergeCell ref="X77:Y77"/>
    <mergeCell ref="G71:H71"/>
    <mergeCell ref="J71:L71"/>
    <mergeCell ref="N71:O71"/>
    <mergeCell ref="Q71:S71"/>
    <mergeCell ref="U71:V71"/>
    <mergeCell ref="X71:Y71"/>
    <mergeCell ref="G73:H73"/>
    <mergeCell ref="J73:L73"/>
    <mergeCell ref="N73:O73"/>
    <mergeCell ref="Q73:S73"/>
    <mergeCell ref="U73:V73"/>
    <mergeCell ref="X73:Y73"/>
    <mergeCell ref="Q69:S69"/>
    <mergeCell ref="U69:V69"/>
    <mergeCell ref="X69:Y69"/>
    <mergeCell ref="G38:H38"/>
    <mergeCell ref="C57:K57"/>
    <mergeCell ref="L57:O57"/>
    <mergeCell ref="R57:Z57"/>
    <mergeCell ref="C60:C61"/>
    <mergeCell ref="F60:H60"/>
    <mergeCell ref="I60:O60"/>
    <mergeCell ref="R60:Y60"/>
    <mergeCell ref="J61:Y61"/>
    <mergeCell ref="F44:J44"/>
    <mergeCell ref="K44:L44"/>
    <mergeCell ref="J38:L38"/>
    <mergeCell ref="F46:Y46"/>
    <mergeCell ref="F49:J49"/>
    <mergeCell ref="L49:O49"/>
    <mergeCell ref="U49:Y49"/>
    <mergeCell ref="O55:P55"/>
    <mergeCell ref="N38:O38"/>
    <mergeCell ref="U38:V38"/>
    <mergeCell ref="R64:S64"/>
    <mergeCell ref="X64:Y64"/>
    <mergeCell ref="C14:Y14"/>
    <mergeCell ref="C15:Y15"/>
    <mergeCell ref="Q36:S36"/>
    <mergeCell ref="F27:H27"/>
    <mergeCell ref="J32:L32"/>
    <mergeCell ref="N32:O32"/>
    <mergeCell ref="R27:S27"/>
    <mergeCell ref="F45:J45"/>
    <mergeCell ref="F55:J55"/>
    <mergeCell ref="U55:Z55"/>
    <mergeCell ref="F47:J47"/>
    <mergeCell ref="L47:O47"/>
    <mergeCell ref="Q47:T47"/>
    <mergeCell ref="V47:Y47"/>
    <mergeCell ref="F52:H52"/>
    <mergeCell ref="R49:S49"/>
    <mergeCell ref="J52:Y52"/>
    <mergeCell ref="G36:H36"/>
    <mergeCell ref="J36:L36"/>
    <mergeCell ref="N36:O36"/>
    <mergeCell ref="Q32:S32"/>
    <mergeCell ref="U32:V32"/>
    <mergeCell ref="G34:H34"/>
    <mergeCell ref="J34:L34"/>
    <mergeCell ref="R20:Z20"/>
    <mergeCell ref="L20:O20"/>
    <mergeCell ref="C20:K20"/>
    <mergeCell ref="F28:Y28"/>
    <mergeCell ref="P27:Q27"/>
    <mergeCell ref="L18:N18"/>
    <mergeCell ref="C23:C24"/>
    <mergeCell ref="O18:P18"/>
    <mergeCell ref="J25:Y25"/>
    <mergeCell ref="J27:L27"/>
    <mergeCell ref="X36:Y36"/>
    <mergeCell ref="X32:Y32"/>
    <mergeCell ref="U34:V34"/>
    <mergeCell ref="X34:Y34"/>
    <mergeCell ref="G32:H32"/>
    <mergeCell ref="F23:H23"/>
    <mergeCell ref="I23:O23"/>
    <mergeCell ref="R23:Y23"/>
    <mergeCell ref="J24:Y24"/>
    <mergeCell ref="N34:O34"/>
    <mergeCell ref="Q34:S34"/>
    <mergeCell ref="J69:L69"/>
    <mergeCell ref="N69:O69"/>
    <mergeCell ref="N44:R44"/>
    <mergeCell ref="C26:C52"/>
    <mergeCell ref="S44:T44"/>
    <mergeCell ref="X44:Y44"/>
    <mergeCell ref="X42:Y42"/>
    <mergeCell ref="F25:H25"/>
    <mergeCell ref="X27:Y27"/>
    <mergeCell ref="X38:Y38"/>
    <mergeCell ref="G40:H40"/>
    <mergeCell ref="J40:L40"/>
    <mergeCell ref="N40:O40"/>
    <mergeCell ref="Q40:S40"/>
    <mergeCell ref="U40:V40"/>
    <mergeCell ref="X40:Y40"/>
    <mergeCell ref="Q38:S38"/>
    <mergeCell ref="G30:H30"/>
    <mergeCell ref="J30:L30"/>
    <mergeCell ref="N30:O30"/>
    <mergeCell ref="Q30:S30"/>
    <mergeCell ref="U30:V30"/>
    <mergeCell ref="X30:Y30"/>
    <mergeCell ref="U36:V36"/>
    <mergeCell ref="W2:X2"/>
    <mergeCell ref="C13:Y13"/>
    <mergeCell ref="L55:N55"/>
    <mergeCell ref="L92:N92"/>
    <mergeCell ref="L129:N129"/>
    <mergeCell ref="L166:N166"/>
    <mergeCell ref="L203:N203"/>
    <mergeCell ref="J89:Y89"/>
    <mergeCell ref="X79:Y79"/>
    <mergeCell ref="F81:J81"/>
    <mergeCell ref="K81:L81"/>
    <mergeCell ref="N81:R81"/>
    <mergeCell ref="S81:T81"/>
    <mergeCell ref="X81:Y81"/>
    <mergeCell ref="F82:J82"/>
    <mergeCell ref="F83:Y83"/>
    <mergeCell ref="F84:J84"/>
    <mergeCell ref="L84:O84"/>
    <mergeCell ref="Q84:T84"/>
    <mergeCell ref="V84:Y84"/>
    <mergeCell ref="F92:J92"/>
    <mergeCell ref="G69:H69"/>
    <mergeCell ref="F62:H62"/>
    <mergeCell ref="I62:Y62"/>
  </mergeCells>
  <dataValidations disablePrompts="1" count="2">
    <dataValidation type="list" allowBlank="1" showInputMessage="1" showErrorMessage="1" sqref="I39:I40 I181:I183 I144:I146 I107:I109 I70:I72 I187:I188 I150:I151 I113:I114 I76:I77 I33:I35">
      <formula1>$AJ$21:$AJ$38</formula1>
    </dataValidation>
    <dataValidation type="list" allowBlank="1" showInputMessage="1" showErrorMessage="1" sqref="J30:L30 G184:H184 G147:H147 G110:H110 G73:H73 J184:L184 J147:L147 J110:L110 J73:L73 N184:O184 N147:O147 N110:O110 N73:O73 Q184:S184 Q147:S147 Q110:S110 Q73:S73 U184:V184 U147:V147 U110:V110 U73:V73 X184:Y184 X147:Y147 X110:Y110 X73:Y73 X178:Y178 X141:Y141 X104:Y104 X67:Y67 U178:V178 U141:V141 U104:V104 U67:V67 Q178:S178 Q141:S141 Q104:S104 Q67:S67 N178:O178 N141:O141 N104:O104 N67:O67 J178:L178 J141:L141 J104:L104 J67:L67 G178:H178 G141:H141 G104:H104 G67:H67 G36:H36 J36:L36 N36:O36 Q36:S36 U36:V36 X36:Y36 X30:Y30 U30:V30 Q30:S30 N30:O30">
      <formula1>$C$15:$C$16</formula1>
    </dataValidation>
  </dataValidations>
  <hyperlinks>
    <hyperlink ref="F55:J55" location="main!A1" display="بازگشت به صحفه اصلي"/>
    <hyperlink ref="U55:Z55" location="experience!A1" display="بازگشت به راهنماي  تكميل اطلاعات و مستندات"/>
    <hyperlink ref="F92:J92" location="main!A1" display="بازگشت به صحفه اصلي"/>
    <hyperlink ref="F129:J129" location="main!A1" display="بازگشت به صحفه اصلي"/>
    <hyperlink ref="F166:J166" location="main!A1" display="بازگشت به صحفه اصلي"/>
    <hyperlink ref="F203:J203" location="main!A1" display="بازگشت به صحفه اصلي"/>
    <hyperlink ref="U92:Z92" location="experience!A1" display="بازگشت به راهنماي  تكميل اطلاعات و مستندات"/>
    <hyperlink ref="U129:Z129" location="experience!A1" display="بازگشت به راهنماي  تكميل اطلاعات و مستندات"/>
    <hyperlink ref="U166:Z166" location="experience!A1" display="بازگشت به راهنماي  تكميل اطلاعات و مستندات"/>
    <hyperlink ref="U203:Z203" location="experience!A1" display="بازگشت به راهنماي  تكميل اطلاعات و مستندات"/>
  </hyperlinks>
  <pageMargins left="0.35433070866141736" right="0.19685039370078741" top="0.74803149606299213" bottom="0.74803149606299213" header="0.31496062992125984" footer="0.31496062992125984"/>
  <pageSetup paperSize="9" scale="75" orientation="landscape" r:id="rId1"/>
  <drawing r:id="rId2"/>
  <legacyDrawing r:id="rId3"/>
  <oleObjects>
    <mc:AlternateContent xmlns:mc="http://schemas.openxmlformats.org/markup-compatibility/2006">
      <mc:Choice Requires="x14">
        <oleObject progId="MSPhotoEd.3" shapeId="4097" r:id="rId4">
          <objectPr defaultSize="0" autoPict="0" r:id="rId5">
            <anchor moveWithCells="1">
              <from>
                <xdr:col>2</xdr:col>
                <xdr:colOff>123825</xdr:colOff>
                <xdr:row>0</xdr:row>
                <xdr:rowOff>609600</xdr:rowOff>
              </from>
              <to>
                <xdr:col>6</xdr:col>
                <xdr:colOff>409575</xdr:colOff>
                <xdr:row>0</xdr:row>
                <xdr:rowOff>1390650</xdr:rowOff>
              </to>
            </anchor>
          </objectPr>
        </oleObject>
      </mc:Choice>
      <mc:Fallback>
        <oleObject progId="MSPhotoEd.3" shapeId="4097" r:id="rId4"/>
      </mc:Fallback>
    </mc:AlternateContent>
  </oleObjects>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equipment!$C$15:$C$16</xm:f>
          </x14:formula1>
          <xm:sqref>G30:H30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93"/>
  <sheetViews>
    <sheetView rightToLeft="1" zoomScale="55" zoomScaleNormal="55" workbookViewId="0">
      <selection activeCell="K52" sqref="K52"/>
    </sheetView>
  </sheetViews>
  <sheetFormatPr defaultColWidth="10.28515625" defaultRowHeight="15"/>
  <cols>
    <col min="1" max="1" width="2.85546875" style="1" customWidth="1"/>
    <col min="2" max="2" width="2.7109375" style="1" customWidth="1"/>
    <col min="3" max="8" width="6.7109375" style="1" customWidth="1"/>
    <col min="9" max="9" width="7.28515625" style="1" customWidth="1"/>
    <col min="10" max="18" width="6.7109375" style="1" customWidth="1"/>
    <col min="19" max="19" width="10.42578125" style="1" customWidth="1"/>
    <col min="20" max="20" width="6.7109375" style="1" customWidth="1"/>
    <col min="21" max="21" width="14" style="1" customWidth="1"/>
    <col min="22" max="23" width="6.7109375" style="1" customWidth="1"/>
    <col min="24" max="16384" width="10.28515625" style="1"/>
  </cols>
  <sheetData>
    <row r="1" spans="2:23" ht="125.1" customHeight="1"/>
    <row r="2" spans="2:23" ht="32.25">
      <c r="D2" s="731" t="s">
        <v>51</v>
      </c>
      <c r="E2" s="731"/>
      <c r="F2" s="731"/>
      <c r="G2" s="731"/>
      <c r="H2" s="731"/>
      <c r="I2" s="731"/>
      <c r="J2" s="731"/>
      <c r="K2" s="731"/>
      <c r="L2" s="731"/>
      <c r="M2" s="731"/>
      <c r="N2" s="731"/>
      <c r="O2" s="731"/>
      <c r="P2" s="731"/>
      <c r="Q2" s="731"/>
      <c r="R2" s="731"/>
      <c r="S2" s="731"/>
      <c r="T2" s="731"/>
      <c r="U2" s="731"/>
      <c r="V2" s="731"/>
      <c r="W2" s="237">
        <f>main!E13</f>
        <v>25</v>
      </c>
    </row>
    <row r="3" spans="2:23" ht="33" thickBot="1">
      <c r="D3" s="16"/>
      <c r="E3" s="16"/>
      <c r="F3" s="16"/>
      <c r="G3" s="16"/>
      <c r="H3" s="16"/>
      <c r="I3" s="16"/>
      <c r="J3" s="16"/>
      <c r="K3" s="16"/>
      <c r="L3" s="16"/>
      <c r="M3" s="16"/>
    </row>
    <row r="4" spans="2:23" ht="49.5" customHeight="1">
      <c r="C4" s="667" t="s">
        <v>41</v>
      </c>
      <c r="D4" s="668"/>
      <c r="E4" s="668"/>
      <c r="F4" s="668"/>
      <c r="G4" s="668"/>
      <c r="H4" s="668"/>
      <c r="I4" s="668"/>
      <c r="J4" s="668"/>
      <c r="K4" s="668"/>
      <c r="L4" s="668"/>
      <c r="M4" s="668"/>
      <c r="N4" s="668"/>
      <c r="O4" s="668"/>
      <c r="P4" s="668"/>
      <c r="Q4" s="668"/>
      <c r="R4" s="668"/>
      <c r="S4" s="668"/>
      <c r="T4" s="668"/>
      <c r="U4" s="668"/>
      <c r="V4" s="668"/>
      <c r="W4" s="669"/>
    </row>
    <row r="5" spans="2:23" ht="25.5" customHeight="1">
      <c r="C5" s="670" t="s">
        <v>50</v>
      </c>
      <c r="D5" s="671"/>
      <c r="E5" s="671"/>
      <c r="F5" s="671"/>
      <c r="G5" s="671"/>
      <c r="H5" s="671"/>
      <c r="I5" s="671"/>
      <c r="J5" s="671"/>
      <c r="K5" s="671"/>
      <c r="L5" s="671"/>
      <c r="M5" s="671"/>
      <c r="N5" s="671"/>
      <c r="O5" s="671"/>
      <c r="P5" s="671"/>
      <c r="Q5" s="671"/>
      <c r="R5" s="671"/>
      <c r="S5" s="671"/>
      <c r="T5" s="671"/>
      <c r="U5" s="671"/>
      <c r="V5" s="671"/>
      <c r="W5" s="672"/>
    </row>
    <row r="6" spans="2:23" ht="156" customHeight="1">
      <c r="C6" s="673" t="s">
        <v>207</v>
      </c>
      <c r="D6" s="674"/>
      <c r="E6" s="674"/>
      <c r="F6" s="674"/>
      <c r="G6" s="674"/>
      <c r="H6" s="674"/>
      <c r="I6" s="674"/>
      <c r="J6" s="674"/>
      <c r="K6" s="674"/>
      <c r="L6" s="674"/>
      <c r="M6" s="674"/>
      <c r="N6" s="674"/>
      <c r="O6" s="674"/>
      <c r="P6" s="674"/>
      <c r="Q6" s="674"/>
      <c r="R6" s="674"/>
      <c r="S6" s="674"/>
      <c r="T6" s="674"/>
      <c r="U6" s="674"/>
      <c r="V6" s="674"/>
      <c r="W6" s="675"/>
    </row>
    <row r="7" spans="2:23" ht="77.25" customHeight="1">
      <c r="C7" s="676" t="s">
        <v>205</v>
      </c>
      <c r="D7" s="677"/>
      <c r="E7" s="677"/>
      <c r="F7" s="677"/>
      <c r="G7" s="677"/>
      <c r="H7" s="677"/>
      <c r="I7" s="677"/>
      <c r="J7" s="677"/>
      <c r="K7" s="677"/>
      <c r="L7" s="677"/>
      <c r="M7" s="677"/>
      <c r="N7" s="677"/>
      <c r="O7" s="677"/>
      <c r="P7" s="677"/>
      <c r="Q7" s="677"/>
      <c r="R7" s="677"/>
      <c r="S7" s="677"/>
      <c r="T7" s="677"/>
      <c r="U7" s="677"/>
      <c r="V7" s="677"/>
      <c r="W7" s="678"/>
    </row>
    <row r="8" spans="2:23" ht="51.75" customHeight="1">
      <c r="C8" s="679" t="s">
        <v>143</v>
      </c>
      <c r="D8" s="680"/>
      <c r="E8" s="680"/>
      <c r="F8" s="680"/>
      <c r="G8" s="680"/>
      <c r="H8" s="680"/>
      <c r="I8" s="680"/>
      <c r="J8" s="680"/>
      <c r="K8" s="680"/>
      <c r="L8" s="680"/>
      <c r="M8" s="680"/>
      <c r="N8" s="680"/>
      <c r="O8" s="680"/>
      <c r="P8" s="680"/>
      <c r="Q8" s="680"/>
      <c r="R8" s="680"/>
      <c r="S8" s="680"/>
      <c r="T8" s="680"/>
      <c r="U8" s="680"/>
      <c r="V8" s="680"/>
      <c r="W8" s="681"/>
    </row>
    <row r="9" spans="2:23" ht="56.25" customHeight="1">
      <c r="C9" s="682" t="s">
        <v>144</v>
      </c>
      <c r="D9" s="683"/>
      <c r="E9" s="683"/>
      <c r="F9" s="683"/>
      <c r="G9" s="683"/>
      <c r="H9" s="683"/>
      <c r="I9" s="683"/>
      <c r="J9" s="683"/>
      <c r="K9" s="683"/>
      <c r="L9" s="683"/>
      <c r="M9" s="683"/>
      <c r="N9" s="683"/>
      <c r="O9" s="683"/>
      <c r="P9" s="683"/>
      <c r="Q9" s="683"/>
      <c r="R9" s="683"/>
      <c r="S9" s="683"/>
      <c r="T9" s="683"/>
      <c r="U9" s="683"/>
      <c r="V9" s="683"/>
      <c r="W9" s="684"/>
    </row>
    <row r="10" spans="2:23" ht="54" customHeight="1">
      <c r="C10" s="682" t="s">
        <v>206</v>
      </c>
      <c r="D10" s="683"/>
      <c r="E10" s="683"/>
      <c r="F10" s="683"/>
      <c r="G10" s="683"/>
      <c r="H10" s="683"/>
      <c r="I10" s="683"/>
      <c r="J10" s="683"/>
      <c r="K10" s="683"/>
      <c r="L10" s="683"/>
      <c r="M10" s="683"/>
      <c r="N10" s="683"/>
      <c r="O10" s="683"/>
      <c r="P10" s="683"/>
      <c r="Q10" s="683"/>
      <c r="R10" s="683"/>
      <c r="S10" s="683"/>
      <c r="T10" s="683"/>
      <c r="U10" s="683"/>
      <c r="V10" s="683"/>
      <c r="W10" s="684"/>
    </row>
    <row r="11" spans="2:23" ht="55.5" customHeight="1">
      <c r="C11" s="682" t="s">
        <v>213</v>
      </c>
      <c r="D11" s="683"/>
      <c r="E11" s="683"/>
      <c r="F11" s="683"/>
      <c r="G11" s="683"/>
      <c r="H11" s="683"/>
      <c r="I11" s="683"/>
      <c r="J11" s="683"/>
      <c r="K11" s="683"/>
      <c r="L11" s="683"/>
      <c r="M11" s="683"/>
      <c r="N11" s="683"/>
      <c r="O11" s="683"/>
      <c r="P11" s="683"/>
      <c r="Q11" s="683"/>
      <c r="R11" s="683"/>
      <c r="S11" s="683"/>
      <c r="T11" s="683"/>
      <c r="U11" s="683"/>
      <c r="V11" s="683"/>
      <c r="W11" s="684"/>
    </row>
    <row r="12" spans="2:23" ht="12" customHeight="1">
      <c r="B12" s="17"/>
      <c r="C12" s="17"/>
      <c r="D12" s="17"/>
      <c r="E12" s="17"/>
      <c r="F12" s="17"/>
      <c r="G12" s="17"/>
      <c r="H12" s="17"/>
      <c r="I12" s="17"/>
    </row>
    <row r="13" spans="2:23" s="121" customFormat="1" ht="27" customHeight="1" thickBot="1">
      <c r="B13" s="122"/>
      <c r="C13" s="122"/>
      <c r="D13" s="122"/>
      <c r="E13" s="122"/>
      <c r="F13" s="122"/>
      <c r="G13" s="122"/>
      <c r="H13" s="122"/>
      <c r="I13" s="122"/>
    </row>
    <row r="14" spans="2:23" s="53" customFormat="1" ht="44.25" customHeight="1" thickBot="1">
      <c r="B14" s="123"/>
      <c r="C14" s="688" t="s">
        <v>110</v>
      </c>
      <c r="D14" s="689"/>
      <c r="E14" s="690"/>
      <c r="F14" s="691"/>
      <c r="G14" s="691"/>
      <c r="H14" s="691"/>
      <c r="I14" s="691"/>
      <c r="J14" s="691"/>
      <c r="K14" s="691"/>
    </row>
    <row r="15" spans="2:23" s="53" customFormat="1" ht="39.75" customHeight="1" thickBot="1">
      <c r="B15" s="124"/>
      <c r="C15" s="125" t="s">
        <v>44</v>
      </c>
      <c r="D15" s="662" t="s">
        <v>52</v>
      </c>
      <c r="E15" s="662"/>
      <c r="F15" s="662"/>
      <c r="G15" s="662"/>
      <c r="H15" s="662"/>
      <c r="I15" s="662"/>
      <c r="J15" s="662"/>
      <c r="K15" s="662" t="s">
        <v>63</v>
      </c>
      <c r="L15" s="662"/>
      <c r="M15" s="663"/>
      <c r="N15" s="653" t="s">
        <v>43</v>
      </c>
      <c r="O15" s="654"/>
      <c r="P15" s="655"/>
    </row>
    <row r="16" spans="2:23" s="53" customFormat="1" ht="34.5" customHeight="1" thickTop="1">
      <c r="B16" s="124"/>
      <c r="C16" s="126">
        <v>-1</v>
      </c>
      <c r="D16" s="664" t="s">
        <v>46</v>
      </c>
      <c r="E16" s="665"/>
      <c r="F16" s="665"/>
      <c r="G16" s="665"/>
      <c r="H16" s="665"/>
      <c r="I16" s="665"/>
      <c r="J16" s="666"/>
      <c r="K16" s="685" t="s">
        <v>65</v>
      </c>
      <c r="L16" s="686"/>
      <c r="M16" s="687"/>
      <c r="N16" s="656"/>
      <c r="O16" s="657"/>
      <c r="P16" s="658"/>
    </row>
    <row r="17" spans="1:36" s="53" customFormat="1" ht="34.5" customHeight="1">
      <c r="B17" s="124"/>
      <c r="C17" s="126">
        <v>-2</v>
      </c>
      <c r="D17" s="692" t="s">
        <v>45</v>
      </c>
      <c r="E17" s="693"/>
      <c r="F17" s="693"/>
      <c r="G17" s="693"/>
      <c r="H17" s="693"/>
      <c r="I17" s="693"/>
      <c r="J17" s="694"/>
      <c r="K17" s="695" t="s">
        <v>66</v>
      </c>
      <c r="L17" s="696"/>
      <c r="M17" s="697"/>
      <c r="N17" s="656"/>
      <c r="O17" s="657"/>
      <c r="P17" s="658"/>
    </row>
    <row r="18" spans="1:36" s="53" customFormat="1" ht="34.5" customHeight="1">
      <c r="B18" s="124"/>
      <c r="C18" s="126">
        <v>-3</v>
      </c>
      <c r="D18" s="692" t="s">
        <v>47</v>
      </c>
      <c r="E18" s="693"/>
      <c r="F18" s="693"/>
      <c r="G18" s="693"/>
      <c r="H18" s="693"/>
      <c r="I18" s="693"/>
      <c r="J18" s="694"/>
      <c r="K18" s="698" t="s">
        <v>67</v>
      </c>
      <c r="L18" s="699"/>
      <c r="M18" s="700"/>
      <c r="N18" s="656"/>
      <c r="O18" s="657"/>
      <c r="P18" s="658"/>
    </row>
    <row r="19" spans="1:36" s="53" customFormat="1" ht="34.5" customHeight="1" thickBot="1">
      <c r="C19" s="127">
        <v>-4</v>
      </c>
      <c r="D19" s="701" t="s">
        <v>48</v>
      </c>
      <c r="E19" s="702"/>
      <c r="F19" s="702"/>
      <c r="G19" s="702"/>
      <c r="H19" s="702"/>
      <c r="I19" s="702"/>
      <c r="J19" s="703"/>
      <c r="K19" s="704" t="s">
        <v>68</v>
      </c>
      <c r="L19" s="705"/>
      <c r="M19" s="706"/>
      <c r="N19" s="659"/>
      <c r="O19" s="660"/>
      <c r="P19" s="661"/>
    </row>
    <row r="20" spans="1:36" s="53" customFormat="1" ht="34.5" customHeight="1" thickBot="1">
      <c r="C20" s="127">
        <v>-5</v>
      </c>
      <c r="D20" s="701" t="s">
        <v>209</v>
      </c>
      <c r="E20" s="702"/>
      <c r="F20" s="702"/>
      <c r="G20" s="702"/>
      <c r="H20" s="702"/>
      <c r="I20" s="702"/>
      <c r="J20" s="703"/>
      <c r="K20" s="715" t="s">
        <v>208</v>
      </c>
      <c r="L20" s="716"/>
      <c r="M20" s="717"/>
      <c r="N20" s="659"/>
      <c r="O20" s="660"/>
      <c r="P20" s="661"/>
    </row>
    <row r="21" spans="1:36" s="53" customFormat="1" ht="31.5" customHeight="1" thickBot="1"/>
    <row r="22" spans="1:36" s="53" customFormat="1" ht="31.5" customHeight="1" thickBot="1">
      <c r="A22" s="578"/>
      <c r="B22" s="578"/>
      <c r="C22" s="578"/>
      <c r="D22" s="578"/>
      <c r="E22" s="732"/>
      <c r="F22" s="732"/>
      <c r="G22" s="732"/>
      <c r="H22" s="236"/>
      <c r="I22" s="712" t="s">
        <v>214</v>
      </c>
      <c r="J22" s="713"/>
      <c r="K22" s="713"/>
      <c r="L22" s="713"/>
      <c r="M22" s="714"/>
      <c r="N22" s="709"/>
      <c r="O22" s="710"/>
      <c r="P22" s="711"/>
      <c r="S22" s="712" t="s">
        <v>129</v>
      </c>
      <c r="T22" s="713"/>
      <c r="U22" s="713"/>
      <c r="V22" s="713"/>
      <c r="W22" s="714"/>
      <c r="X22" s="709"/>
      <c r="Y22" s="710"/>
      <c r="Z22" s="711"/>
    </row>
    <row r="23" spans="1:36" s="53" customFormat="1" ht="31.5" customHeight="1"/>
    <row r="24" spans="1:36" s="53" customFormat="1" ht="46.5" customHeight="1">
      <c r="C24" s="708" t="s">
        <v>64</v>
      </c>
      <c r="D24" s="708"/>
      <c r="E24" s="708"/>
      <c r="F24" s="708"/>
      <c r="G24" s="708"/>
      <c r="H24" s="708"/>
      <c r="I24" s="708"/>
      <c r="J24" s="708"/>
      <c r="K24" s="708"/>
      <c r="L24" s="708"/>
      <c r="M24" s="708"/>
      <c r="N24" s="708"/>
      <c r="O24" s="708"/>
      <c r="P24" s="708"/>
      <c r="Q24" s="708"/>
      <c r="R24" s="708"/>
    </row>
    <row r="25" spans="1:36" s="53" customFormat="1" ht="60" customHeight="1">
      <c r="A25" s="105"/>
      <c r="B25" s="128"/>
      <c r="C25" s="618" t="s">
        <v>53</v>
      </c>
      <c r="D25" s="618"/>
      <c r="E25" s="707" t="s">
        <v>190</v>
      </c>
      <c r="F25" s="707"/>
      <c r="G25" s="707"/>
      <c r="H25" s="707"/>
      <c r="I25" s="618" t="s">
        <v>40</v>
      </c>
      <c r="J25" s="618"/>
      <c r="K25" s="620" t="s">
        <v>54</v>
      </c>
      <c r="L25" s="621"/>
      <c r="M25" s="620" t="s">
        <v>55</v>
      </c>
      <c r="N25" s="621"/>
      <c r="O25" s="621"/>
      <c r="P25" s="621"/>
      <c r="Q25" s="621"/>
      <c r="R25" s="622"/>
    </row>
    <row r="26" spans="1:36" s="53" customFormat="1" ht="30.75" customHeight="1">
      <c r="A26" s="105"/>
      <c r="B26" s="208">
        <v>1</v>
      </c>
      <c r="C26" s="619" t="s">
        <v>187</v>
      </c>
      <c r="D26" s="619"/>
      <c r="E26" s="640"/>
      <c r="F26" s="640"/>
      <c r="G26" s="640"/>
      <c r="H26" s="640"/>
      <c r="I26" s="637"/>
      <c r="J26" s="637"/>
      <c r="K26" s="623" t="str">
        <f>HYPERLINK("financial\SSO\SSO "&amp;B26&amp;"","مفاصاحساب"&amp;B26&amp;"")</f>
        <v>مفاصاحساب1</v>
      </c>
      <c r="L26" s="638"/>
      <c r="M26" s="639"/>
      <c r="N26" s="639"/>
      <c r="O26" s="639"/>
      <c r="P26" s="639"/>
      <c r="Q26" s="639"/>
      <c r="R26" s="639"/>
    </row>
    <row r="27" spans="1:36" s="53" customFormat="1" ht="30.75" customHeight="1">
      <c r="A27" s="105"/>
      <c r="B27" s="208">
        <v>2</v>
      </c>
      <c r="C27" s="619" t="s">
        <v>188</v>
      </c>
      <c r="D27" s="619"/>
      <c r="E27" s="640"/>
      <c r="F27" s="640"/>
      <c r="G27" s="640"/>
      <c r="H27" s="640"/>
      <c r="I27" s="637"/>
      <c r="J27" s="637"/>
      <c r="K27" s="623" t="str">
        <f t="shared" ref="K27:K28" si="0">HYPERLINK("financial\SSO\SSO "&amp;B27&amp;"","مفاصاحساب"&amp;B27&amp;"")</f>
        <v>مفاصاحساب2</v>
      </c>
      <c r="L27" s="638"/>
      <c r="M27" s="639"/>
      <c r="N27" s="639"/>
      <c r="O27" s="639"/>
      <c r="P27" s="639"/>
      <c r="Q27" s="639"/>
      <c r="R27" s="639"/>
    </row>
    <row r="28" spans="1:36" s="53" customFormat="1" ht="30.75" customHeight="1">
      <c r="A28" s="105"/>
      <c r="B28" s="208">
        <v>3</v>
      </c>
      <c r="C28" s="619" t="s">
        <v>189</v>
      </c>
      <c r="D28" s="619"/>
      <c r="E28" s="640"/>
      <c r="F28" s="640"/>
      <c r="G28" s="640"/>
      <c r="H28" s="640"/>
      <c r="I28" s="637"/>
      <c r="J28" s="637"/>
      <c r="K28" s="623" t="str">
        <f t="shared" si="0"/>
        <v>مفاصاحساب3</v>
      </c>
      <c r="L28" s="638"/>
      <c r="M28" s="639"/>
      <c r="N28" s="639"/>
      <c r="O28" s="639"/>
      <c r="P28" s="639"/>
      <c r="Q28" s="639"/>
      <c r="R28" s="639"/>
    </row>
    <row r="29" spans="1:36" s="53" customFormat="1" ht="30.75" hidden="1" customHeight="1">
      <c r="A29" s="105"/>
      <c r="B29" s="128">
        <v>25</v>
      </c>
      <c r="C29" s="619">
        <v>-25</v>
      </c>
      <c r="D29" s="619"/>
      <c r="E29" s="720"/>
      <c r="F29" s="720"/>
      <c r="G29" s="720"/>
      <c r="H29" s="720"/>
      <c r="I29" s="720"/>
      <c r="J29" s="720"/>
      <c r="K29" s="720"/>
      <c r="L29" s="720"/>
      <c r="M29" s="720"/>
      <c r="N29" s="720"/>
      <c r="O29" s="720"/>
      <c r="P29" s="640"/>
      <c r="Q29" s="640"/>
      <c r="R29" s="640"/>
      <c r="S29" s="640"/>
      <c r="T29" s="640"/>
      <c r="U29" s="640"/>
      <c r="V29" s="640"/>
      <c r="W29" s="640"/>
      <c r="X29" s="640" t="str">
        <f t="shared" ref="X29:X39" si="1">IF(T29="","",T29*70)</f>
        <v/>
      </c>
      <c r="Y29" s="640"/>
      <c r="Z29" s="640"/>
      <c r="AA29" s="641"/>
      <c r="AB29" s="641"/>
      <c r="AC29" s="718" t="s">
        <v>76</v>
      </c>
      <c r="AD29" s="719"/>
      <c r="AE29" s="639"/>
      <c r="AF29" s="639"/>
      <c r="AG29" s="639"/>
      <c r="AH29" s="639"/>
      <c r="AI29" s="639"/>
      <c r="AJ29" s="639"/>
    </row>
    <row r="30" spans="1:36" s="53" customFormat="1" ht="30.75" hidden="1" customHeight="1">
      <c r="A30" s="105"/>
      <c r="B30" s="128">
        <v>26</v>
      </c>
      <c r="C30" s="725">
        <v>-26</v>
      </c>
      <c r="D30" s="725"/>
      <c r="E30" s="726"/>
      <c r="F30" s="726"/>
      <c r="G30" s="726"/>
      <c r="H30" s="726"/>
      <c r="I30" s="726"/>
      <c r="J30" s="726"/>
      <c r="K30" s="726"/>
      <c r="L30" s="726"/>
      <c r="M30" s="726"/>
      <c r="N30" s="726"/>
      <c r="O30" s="726"/>
      <c r="P30" s="721"/>
      <c r="Q30" s="721"/>
      <c r="R30" s="721"/>
      <c r="S30" s="721"/>
      <c r="T30" s="721"/>
      <c r="U30" s="721"/>
      <c r="V30" s="721"/>
      <c r="W30" s="721"/>
      <c r="X30" s="721" t="str">
        <f t="shared" si="1"/>
        <v/>
      </c>
      <c r="Y30" s="721"/>
      <c r="Z30" s="721"/>
      <c r="AA30" s="722"/>
      <c r="AB30" s="722"/>
      <c r="AC30" s="723" t="s">
        <v>77</v>
      </c>
      <c r="AD30" s="723"/>
      <c r="AE30" s="724"/>
      <c r="AF30" s="724"/>
      <c r="AG30" s="724"/>
      <c r="AH30" s="724"/>
      <c r="AI30" s="724"/>
      <c r="AJ30" s="724"/>
    </row>
    <row r="31" spans="1:36" s="53" customFormat="1" ht="30.75" hidden="1" customHeight="1">
      <c r="A31" s="105"/>
      <c r="B31" s="128">
        <v>27</v>
      </c>
      <c r="C31" s="619">
        <v>-27</v>
      </c>
      <c r="D31" s="619"/>
      <c r="E31" s="720"/>
      <c r="F31" s="720"/>
      <c r="G31" s="720"/>
      <c r="H31" s="720"/>
      <c r="I31" s="720"/>
      <c r="J31" s="720"/>
      <c r="K31" s="720"/>
      <c r="L31" s="720"/>
      <c r="M31" s="720"/>
      <c r="N31" s="720"/>
      <c r="O31" s="720"/>
      <c r="P31" s="640"/>
      <c r="Q31" s="640"/>
      <c r="R31" s="640"/>
      <c r="S31" s="640"/>
      <c r="T31" s="640"/>
      <c r="U31" s="640"/>
      <c r="V31" s="640"/>
      <c r="W31" s="640"/>
      <c r="X31" s="640" t="str">
        <f t="shared" si="1"/>
        <v/>
      </c>
      <c r="Y31" s="640"/>
      <c r="Z31" s="640"/>
      <c r="AA31" s="641"/>
      <c r="AB31" s="641"/>
      <c r="AC31" s="718" t="s">
        <v>78</v>
      </c>
      <c r="AD31" s="719"/>
      <c r="AE31" s="639"/>
      <c r="AF31" s="639"/>
      <c r="AG31" s="639"/>
      <c r="AH31" s="639"/>
      <c r="AI31" s="639"/>
      <c r="AJ31" s="639"/>
    </row>
    <row r="32" spans="1:36" s="53" customFormat="1" ht="30.75" hidden="1" customHeight="1">
      <c r="A32" s="105"/>
      <c r="B32" s="128">
        <v>28</v>
      </c>
      <c r="C32" s="725">
        <v>-28</v>
      </c>
      <c r="D32" s="725"/>
      <c r="E32" s="726"/>
      <c r="F32" s="726"/>
      <c r="G32" s="726"/>
      <c r="H32" s="726"/>
      <c r="I32" s="726"/>
      <c r="J32" s="726"/>
      <c r="K32" s="726"/>
      <c r="L32" s="726"/>
      <c r="M32" s="726"/>
      <c r="N32" s="726"/>
      <c r="O32" s="726"/>
      <c r="P32" s="721"/>
      <c r="Q32" s="721"/>
      <c r="R32" s="721"/>
      <c r="S32" s="721"/>
      <c r="T32" s="721"/>
      <c r="U32" s="721"/>
      <c r="V32" s="721"/>
      <c r="W32" s="721"/>
      <c r="X32" s="721" t="str">
        <f t="shared" si="1"/>
        <v/>
      </c>
      <c r="Y32" s="721"/>
      <c r="Z32" s="721"/>
      <c r="AA32" s="722"/>
      <c r="AB32" s="722"/>
      <c r="AC32" s="723" t="s">
        <v>79</v>
      </c>
      <c r="AD32" s="723"/>
      <c r="AE32" s="724"/>
      <c r="AF32" s="724"/>
      <c r="AG32" s="724"/>
      <c r="AH32" s="724"/>
      <c r="AI32" s="724"/>
      <c r="AJ32" s="724"/>
    </row>
    <row r="33" spans="1:36" s="53" customFormat="1" ht="30.75" hidden="1" customHeight="1">
      <c r="A33" s="105"/>
      <c r="B33" s="128">
        <v>29</v>
      </c>
      <c r="C33" s="619">
        <v>-29</v>
      </c>
      <c r="D33" s="619"/>
      <c r="E33" s="720"/>
      <c r="F33" s="720"/>
      <c r="G33" s="720"/>
      <c r="H33" s="720"/>
      <c r="I33" s="720"/>
      <c r="J33" s="720"/>
      <c r="K33" s="720"/>
      <c r="L33" s="720"/>
      <c r="M33" s="720"/>
      <c r="N33" s="720"/>
      <c r="O33" s="720"/>
      <c r="P33" s="640"/>
      <c r="Q33" s="640"/>
      <c r="R33" s="640"/>
      <c r="S33" s="640"/>
      <c r="T33" s="640"/>
      <c r="U33" s="640"/>
      <c r="V33" s="640"/>
      <c r="W33" s="640"/>
      <c r="X33" s="640" t="str">
        <f t="shared" si="1"/>
        <v/>
      </c>
      <c r="Y33" s="640"/>
      <c r="Z33" s="640"/>
      <c r="AA33" s="641"/>
      <c r="AB33" s="641"/>
      <c r="AC33" s="718" t="s">
        <v>80</v>
      </c>
      <c r="AD33" s="719"/>
      <c r="AE33" s="639"/>
      <c r="AF33" s="639"/>
      <c r="AG33" s="639"/>
      <c r="AH33" s="639"/>
      <c r="AI33" s="639"/>
      <c r="AJ33" s="639"/>
    </row>
    <row r="34" spans="1:36" s="53" customFormat="1" ht="30.75" hidden="1" customHeight="1">
      <c r="A34" s="105"/>
      <c r="B34" s="128">
        <v>30</v>
      </c>
      <c r="C34" s="725">
        <v>-30</v>
      </c>
      <c r="D34" s="725"/>
      <c r="E34" s="726"/>
      <c r="F34" s="726"/>
      <c r="G34" s="726"/>
      <c r="H34" s="726"/>
      <c r="I34" s="726"/>
      <c r="J34" s="726"/>
      <c r="K34" s="726"/>
      <c r="L34" s="726"/>
      <c r="M34" s="726"/>
      <c r="N34" s="726"/>
      <c r="O34" s="726"/>
      <c r="P34" s="721"/>
      <c r="Q34" s="721"/>
      <c r="R34" s="721"/>
      <c r="S34" s="721"/>
      <c r="T34" s="721"/>
      <c r="U34" s="721"/>
      <c r="V34" s="721"/>
      <c r="W34" s="721"/>
      <c r="X34" s="721" t="str">
        <f t="shared" si="1"/>
        <v/>
      </c>
      <c r="Y34" s="721"/>
      <c r="Z34" s="721"/>
      <c r="AA34" s="722"/>
      <c r="AB34" s="722"/>
      <c r="AC34" s="723" t="s">
        <v>81</v>
      </c>
      <c r="AD34" s="723"/>
      <c r="AE34" s="724"/>
      <c r="AF34" s="724"/>
      <c r="AG34" s="724"/>
      <c r="AH34" s="724"/>
      <c r="AI34" s="724"/>
      <c r="AJ34" s="724"/>
    </row>
    <row r="35" spans="1:36" s="53" customFormat="1" ht="30.75" hidden="1" customHeight="1">
      <c r="A35" s="105"/>
      <c r="B35" s="128">
        <v>31</v>
      </c>
      <c r="C35" s="619">
        <v>-31</v>
      </c>
      <c r="D35" s="619"/>
      <c r="E35" s="720"/>
      <c r="F35" s="720"/>
      <c r="G35" s="720"/>
      <c r="H35" s="720"/>
      <c r="I35" s="720"/>
      <c r="J35" s="720"/>
      <c r="K35" s="720"/>
      <c r="L35" s="720"/>
      <c r="M35" s="720"/>
      <c r="N35" s="720"/>
      <c r="O35" s="720"/>
      <c r="P35" s="640"/>
      <c r="Q35" s="640"/>
      <c r="R35" s="640"/>
      <c r="S35" s="640"/>
      <c r="T35" s="640"/>
      <c r="U35" s="640"/>
      <c r="V35" s="640"/>
      <c r="W35" s="640"/>
      <c r="X35" s="640" t="str">
        <f t="shared" si="1"/>
        <v/>
      </c>
      <c r="Y35" s="640"/>
      <c r="Z35" s="640"/>
      <c r="AA35" s="641"/>
      <c r="AB35" s="641"/>
      <c r="AC35" s="718" t="s">
        <v>82</v>
      </c>
      <c r="AD35" s="719"/>
      <c r="AE35" s="639"/>
      <c r="AF35" s="639"/>
      <c r="AG35" s="639"/>
      <c r="AH35" s="639"/>
      <c r="AI35" s="639"/>
      <c r="AJ35" s="639"/>
    </row>
    <row r="36" spans="1:36" s="53" customFormat="1" ht="30.75" hidden="1" customHeight="1">
      <c r="A36" s="105"/>
      <c r="B36" s="128">
        <v>32</v>
      </c>
      <c r="C36" s="725">
        <v>-32</v>
      </c>
      <c r="D36" s="725"/>
      <c r="E36" s="726"/>
      <c r="F36" s="726"/>
      <c r="G36" s="726"/>
      <c r="H36" s="726"/>
      <c r="I36" s="726"/>
      <c r="J36" s="726"/>
      <c r="K36" s="726"/>
      <c r="L36" s="726"/>
      <c r="M36" s="726"/>
      <c r="N36" s="726"/>
      <c r="O36" s="726"/>
      <c r="P36" s="721"/>
      <c r="Q36" s="721"/>
      <c r="R36" s="721"/>
      <c r="S36" s="721"/>
      <c r="T36" s="721"/>
      <c r="U36" s="721"/>
      <c r="V36" s="721"/>
      <c r="W36" s="721"/>
      <c r="X36" s="721" t="str">
        <f t="shared" si="1"/>
        <v/>
      </c>
      <c r="Y36" s="721"/>
      <c r="Z36" s="721"/>
      <c r="AA36" s="722"/>
      <c r="AB36" s="722"/>
      <c r="AC36" s="723" t="s">
        <v>83</v>
      </c>
      <c r="AD36" s="723"/>
      <c r="AE36" s="724"/>
      <c r="AF36" s="724"/>
      <c r="AG36" s="724"/>
      <c r="AH36" s="724"/>
      <c r="AI36" s="724"/>
      <c r="AJ36" s="724"/>
    </row>
    <row r="37" spans="1:36" s="53" customFormat="1" ht="30.75" hidden="1" customHeight="1">
      <c r="A37" s="105"/>
      <c r="B37" s="128">
        <v>33</v>
      </c>
      <c r="C37" s="619">
        <v>-33</v>
      </c>
      <c r="D37" s="619"/>
      <c r="E37" s="720"/>
      <c r="F37" s="720"/>
      <c r="G37" s="720"/>
      <c r="H37" s="720"/>
      <c r="I37" s="720"/>
      <c r="J37" s="720"/>
      <c r="K37" s="720"/>
      <c r="L37" s="720"/>
      <c r="M37" s="720"/>
      <c r="N37" s="720"/>
      <c r="O37" s="720"/>
      <c r="P37" s="640"/>
      <c r="Q37" s="640"/>
      <c r="R37" s="640"/>
      <c r="S37" s="640"/>
      <c r="T37" s="640"/>
      <c r="U37" s="640"/>
      <c r="V37" s="640"/>
      <c r="W37" s="640"/>
      <c r="X37" s="640" t="str">
        <f t="shared" si="1"/>
        <v/>
      </c>
      <c r="Y37" s="640"/>
      <c r="Z37" s="640"/>
      <c r="AA37" s="641"/>
      <c r="AB37" s="641"/>
      <c r="AC37" s="718" t="s">
        <v>84</v>
      </c>
      <c r="AD37" s="719"/>
      <c r="AE37" s="639"/>
      <c r="AF37" s="639"/>
      <c r="AG37" s="639"/>
      <c r="AH37" s="639"/>
      <c r="AI37" s="639"/>
      <c r="AJ37" s="639"/>
    </row>
    <row r="38" spans="1:36" s="53" customFormat="1" ht="30.75" hidden="1" customHeight="1">
      <c r="A38" s="105"/>
      <c r="B38" s="128">
        <v>34</v>
      </c>
      <c r="C38" s="725">
        <v>-34</v>
      </c>
      <c r="D38" s="725"/>
      <c r="E38" s="726"/>
      <c r="F38" s="726"/>
      <c r="G38" s="726"/>
      <c r="H38" s="726"/>
      <c r="I38" s="726"/>
      <c r="J38" s="726"/>
      <c r="K38" s="726"/>
      <c r="L38" s="726"/>
      <c r="M38" s="726"/>
      <c r="N38" s="726"/>
      <c r="O38" s="726"/>
      <c r="P38" s="721"/>
      <c r="Q38" s="721"/>
      <c r="R38" s="721"/>
      <c r="S38" s="721"/>
      <c r="T38" s="721"/>
      <c r="U38" s="721"/>
      <c r="V38" s="721"/>
      <c r="W38" s="721"/>
      <c r="X38" s="721" t="str">
        <f t="shared" si="1"/>
        <v/>
      </c>
      <c r="Y38" s="721"/>
      <c r="Z38" s="721"/>
      <c r="AA38" s="722"/>
      <c r="AB38" s="722"/>
      <c r="AC38" s="723" t="s">
        <v>85</v>
      </c>
      <c r="AD38" s="723"/>
      <c r="AE38" s="724"/>
      <c r="AF38" s="724"/>
      <c r="AG38" s="724"/>
      <c r="AH38" s="724"/>
      <c r="AI38" s="724"/>
      <c r="AJ38" s="724"/>
    </row>
    <row r="39" spans="1:36" s="53" customFormat="1" ht="30.75" hidden="1" customHeight="1">
      <c r="A39" s="105"/>
      <c r="B39" s="128">
        <v>35</v>
      </c>
      <c r="C39" s="619">
        <v>-35</v>
      </c>
      <c r="D39" s="619"/>
      <c r="E39" s="720"/>
      <c r="F39" s="720"/>
      <c r="G39" s="720"/>
      <c r="H39" s="720"/>
      <c r="I39" s="720"/>
      <c r="J39" s="720"/>
      <c r="K39" s="720"/>
      <c r="L39" s="720"/>
      <c r="M39" s="720"/>
      <c r="N39" s="720"/>
      <c r="O39" s="720"/>
      <c r="P39" s="640"/>
      <c r="Q39" s="640"/>
      <c r="R39" s="640"/>
      <c r="S39" s="640"/>
      <c r="T39" s="640"/>
      <c r="U39" s="640"/>
      <c r="V39" s="640"/>
      <c r="W39" s="640"/>
      <c r="X39" s="640" t="str">
        <f t="shared" si="1"/>
        <v/>
      </c>
      <c r="Y39" s="640"/>
      <c r="Z39" s="640"/>
      <c r="AA39" s="641"/>
      <c r="AB39" s="641"/>
      <c r="AC39" s="718" t="s">
        <v>86</v>
      </c>
      <c r="AD39" s="719"/>
      <c r="AE39" s="639"/>
      <c r="AF39" s="639"/>
      <c r="AG39" s="639"/>
      <c r="AH39" s="639"/>
      <c r="AI39" s="639"/>
      <c r="AJ39" s="639"/>
    </row>
    <row r="40" spans="1:36" s="53" customFormat="1" ht="39" customHeight="1">
      <c r="A40" s="105"/>
      <c r="B40" s="129"/>
      <c r="C40" s="130"/>
      <c r="D40" s="130"/>
      <c r="J40" s="130"/>
      <c r="K40" s="130"/>
      <c r="L40" s="130"/>
      <c r="M40" s="130"/>
      <c r="N40" s="130"/>
      <c r="O40" s="130"/>
      <c r="P40" s="130"/>
      <c r="Q40" s="130"/>
      <c r="R40" s="130"/>
      <c r="S40" s="130"/>
      <c r="T40" s="130"/>
      <c r="U40" s="130"/>
      <c r="V40" s="130"/>
      <c r="W40" s="130"/>
      <c r="AC40" s="130"/>
      <c r="AD40" s="130"/>
      <c r="AE40" s="131"/>
      <c r="AF40" s="131"/>
      <c r="AG40" s="131"/>
      <c r="AH40" s="131"/>
      <c r="AI40" s="131"/>
      <c r="AJ40" s="131"/>
    </row>
    <row r="41" spans="1:36" s="53" customFormat="1" ht="39" customHeight="1">
      <c r="A41" s="105"/>
      <c r="B41" s="129"/>
      <c r="C41" s="130"/>
      <c r="D41" s="130"/>
      <c r="E41" s="130"/>
      <c r="F41" s="646" t="s">
        <v>59</v>
      </c>
      <c r="G41" s="647"/>
      <c r="H41" s="648"/>
      <c r="I41" s="625"/>
      <c r="J41" s="627"/>
      <c r="K41" s="130"/>
      <c r="L41" s="130"/>
      <c r="M41" s="130"/>
      <c r="N41" s="130"/>
      <c r="O41" s="130"/>
      <c r="P41" s="130"/>
      <c r="Q41" s="130"/>
      <c r="R41" s="130"/>
      <c r="S41" s="130"/>
      <c r="T41" s="130"/>
      <c r="U41" s="130"/>
      <c r="V41" s="130"/>
      <c r="W41" s="130"/>
      <c r="X41" s="130"/>
      <c r="Y41" s="130"/>
      <c r="Z41" s="130"/>
      <c r="AA41" s="130"/>
      <c r="AB41" s="130"/>
      <c r="AC41" s="130"/>
      <c r="AD41" s="130"/>
      <c r="AE41" s="131"/>
      <c r="AF41" s="131"/>
      <c r="AG41" s="131"/>
      <c r="AH41" s="131"/>
      <c r="AI41" s="131"/>
      <c r="AJ41" s="131"/>
    </row>
    <row r="42" spans="1:36" s="53" customFormat="1" ht="39" customHeight="1">
      <c r="A42" s="105"/>
      <c r="B42" s="129"/>
      <c r="C42" s="130"/>
      <c r="D42" s="130"/>
      <c r="E42" s="130"/>
      <c r="F42" s="130"/>
      <c r="G42" s="130"/>
      <c r="H42" s="130"/>
      <c r="I42" s="130"/>
      <c r="J42" s="130"/>
      <c r="K42" s="130"/>
      <c r="L42" s="130"/>
      <c r="M42" s="130"/>
      <c r="N42" s="130"/>
      <c r="O42" s="130"/>
      <c r="P42" s="130"/>
      <c r="Q42" s="130"/>
      <c r="R42" s="130"/>
      <c r="S42" s="615" t="s">
        <v>69</v>
      </c>
      <c r="T42" s="616"/>
      <c r="U42" s="616"/>
      <c r="V42" s="616"/>
      <c r="W42" s="617"/>
      <c r="X42" s="130"/>
      <c r="Y42" s="130"/>
      <c r="Z42" s="130"/>
      <c r="AA42" s="130"/>
      <c r="AB42" s="130"/>
      <c r="AC42" s="130"/>
      <c r="AD42" s="130"/>
      <c r="AE42" s="131"/>
      <c r="AF42" s="131"/>
      <c r="AG42" s="131"/>
      <c r="AH42" s="131"/>
      <c r="AI42" s="131"/>
      <c r="AJ42" s="131"/>
    </row>
    <row r="43" spans="1:36" s="53" customFormat="1" ht="39" customHeight="1">
      <c r="A43" s="105"/>
      <c r="B43" s="129"/>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1"/>
      <c r="AF43" s="131"/>
      <c r="AG43" s="131"/>
      <c r="AH43" s="131"/>
      <c r="AI43" s="131"/>
      <c r="AJ43" s="131"/>
    </row>
    <row r="44" spans="1:36" s="53" customFormat="1" ht="39" customHeight="1">
      <c r="A44" s="105"/>
      <c r="B44" s="129"/>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1"/>
      <c r="AF44" s="131"/>
      <c r="AG44" s="131"/>
      <c r="AH44" s="131"/>
      <c r="AI44" s="131"/>
      <c r="AJ44" s="131"/>
    </row>
    <row r="45" spans="1:36" s="53" customFormat="1" ht="39" customHeight="1">
      <c r="A45" s="105"/>
      <c r="B45" s="129"/>
      <c r="C45" s="649" t="s">
        <v>56</v>
      </c>
      <c r="D45" s="650"/>
      <c r="E45" s="650"/>
      <c r="F45" s="650"/>
      <c r="G45" s="650"/>
      <c r="H45" s="650"/>
      <c r="I45" s="650"/>
      <c r="J45" s="650"/>
      <c r="K45" s="650"/>
      <c r="L45" s="650"/>
      <c r="M45" s="650"/>
      <c r="N45" s="650"/>
      <c r="O45" s="650"/>
      <c r="P45" s="650"/>
      <c r="Q45" s="650"/>
      <c r="R45" s="650"/>
      <c r="S45" s="650"/>
      <c r="T45" s="650"/>
      <c r="U45" s="650"/>
      <c r="V45" s="650"/>
      <c r="W45" s="650"/>
      <c r="X45" s="650"/>
      <c r="Y45" s="651"/>
      <c r="AE45" s="131"/>
      <c r="AF45" s="131"/>
      <c r="AG45" s="131"/>
      <c r="AH45" s="131"/>
      <c r="AI45" s="131"/>
      <c r="AJ45" s="131"/>
    </row>
    <row r="46" spans="1:36" s="132" customFormat="1" ht="39.75" customHeight="1">
      <c r="C46" s="618" t="s">
        <v>44</v>
      </c>
      <c r="D46" s="618"/>
      <c r="E46" s="618" t="s">
        <v>57</v>
      </c>
      <c r="F46" s="618"/>
      <c r="G46" s="618"/>
      <c r="H46" s="618"/>
      <c r="I46" s="618"/>
      <c r="J46" s="618" t="s">
        <v>58</v>
      </c>
      <c r="K46" s="618"/>
      <c r="L46" s="618"/>
      <c r="M46" s="618"/>
      <c r="N46" s="618"/>
      <c r="O46" s="618"/>
      <c r="P46" s="618"/>
      <c r="Q46" s="620" t="s">
        <v>43</v>
      </c>
      <c r="R46" s="621"/>
      <c r="S46" s="622"/>
      <c r="T46" s="620" t="s">
        <v>49</v>
      </c>
      <c r="U46" s="622"/>
      <c r="V46" s="621" t="s">
        <v>25</v>
      </c>
      <c r="W46" s="621"/>
      <c r="X46" s="621"/>
      <c r="Y46" s="622"/>
    </row>
    <row r="47" spans="1:36" s="132" customFormat="1" ht="39.75" customHeight="1">
      <c r="B47" s="209">
        <v>1</v>
      </c>
      <c r="C47" s="619">
        <v>-1</v>
      </c>
      <c r="D47" s="619"/>
      <c r="E47" s="652">
        <v>1396</v>
      </c>
      <c r="F47" s="652"/>
      <c r="G47" s="652"/>
      <c r="H47" s="652"/>
      <c r="I47" s="652"/>
      <c r="J47" s="642"/>
      <c r="K47" s="642"/>
      <c r="L47" s="642"/>
      <c r="M47" s="642"/>
      <c r="N47" s="642"/>
      <c r="O47" s="642"/>
      <c r="P47" s="642"/>
      <c r="Q47" s="625"/>
      <c r="R47" s="626"/>
      <c r="S47" s="627"/>
      <c r="T47" s="623" t="str">
        <f>HYPERLINK("financial\tax\tax"&amp;B47&amp;"","مستند "&amp;B47&amp;"")</f>
        <v>مستند 1</v>
      </c>
      <c r="U47" s="624"/>
      <c r="V47" s="632"/>
      <c r="W47" s="632"/>
      <c r="X47" s="632"/>
      <c r="Y47" s="633"/>
    </row>
    <row r="48" spans="1:36" s="132" customFormat="1" ht="39.75" customHeight="1">
      <c r="B48" s="209">
        <v>2</v>
      </c>
      <c r="C48" s="619">
        <v>-2</v>
      </c>
      <c r="D48" s="619"/>
      <c r="E48" s="652">
        <v>1397</v>
      </c>
      <c r="F48" s="652"/>
      <c r="G48" s="652"/>
      <c r="H48" s="652"/>
      <c r="I48" s="652"/>
      <c r="J48" s="642"/>
      <c r="K48" s="642"/>
      <c r="L48" s="642"/>
      <c r="M48" s="642"/>
      <c r="N48" s="642"/>
      <c r="O48" s="642"/>
      <c r="P48" s="642"/>
      <c r="Q48" s="625"/>
      <c r="R48" s="626"/>
      <c r="S48" s="627"/>
      <c r="T48" s="623" t="str">
        <f t="shared" ref="T48:T49" si="2">HYPERLINK("financial\tax\tax"&amp;B48&amp;"","مستند "&amp;B48&amp;"")</f>
        <v>مستند 2</v>
      </c>
      <c r="U48" s="624"/>
      <c r="V48" s="632"/>
      <c r="W48" s="632"/>
      <c r="X48" s="632"/>
      <c r="Y48" s="633"/>
    </row>
    <row r="49" spans="2:25" s="132" customFormat="1" ht="39.75" customHeight="1">
      <c r="B49" s="209">
        <v>3</v>
      </c>
      <c r="C49" s="619">
        <v>-3</v>
      </c>
      <c r="D49" s="619"/>
      <c r="E49" s="652">
        <v>1398</v>
      </c>
      <c r="F49" s="652"/>
      <c r="G49" s="652"/>
      <c r="H49" s="652"/>
      <c r="I49" s="652"/>
      <c r="J49" s="642"/>
      <c r="K49" s="642"/>
      <c r="L49" s="642"/>
      <c r="M49" s="642"/>
      <c r="N49" s="642"/>
      <c r="O49" s="642"/>
      <c r="P49" s="642"/>
      <c r="Q49" s="625"/>
      <c r="R49" s="626"/>
      <c r="S49" s="627"/>
      <c r="T49" s="623" t="str">
        <f t="shared" si="2"/>
        <v>مستند 3</v>
      </c>
      <c r="U49" s="624"/>
      <c r="V49" s="632"/>
      <c r="W49" s="632"/>
      <c r="X49" s="632"/>
      <c r="Y49" s="633"/>
    </row>
    <row r="50" spans="2:25" s="132" customFormat="1" ht="39.75" customHeight="1">
      <c r="B50" s="209">
        <v>5</v>
      </c>
      <c r="C50" s="53"/>
      <c r="D50" s="53"/>
      <c r="E50" s="53"/>
      <c r="F50" s="53"/>
      <c r="G50" s="53"/>
      <c r="H50" s="53"/>
      <c r="I50" s="53"/>
      <c r="J50" s="53"/>
      <c r="K50" s="53"/>
      <c r="L50" s="53"/>
      <c r="M50" s="53"/>
      <c r="N50" s="53"/>
      <c r="O50" s="53"/>
      <c r="P50" s="133"/>
      <c r="Q50" s="727" t="s">
        <v>59</v>
      </c>
      <c r="R50" s="727"/>
      <c r="S50" s="727"/>
      <c r="T50" s="727"/>
      <c r="U50" s="727"/>
      <c r="V50" s="625"/>
      <c r="W50" s="626"/>
      <c r="X50" s="627"/>
      <c r="Y50" s="53"/>
    </row>
    <row r="51" spans="2:25" s="53" customFormat="1" ht="50.25" customHeight="1">
      <c r="Q51" s="130"/>
      <c r="R51" s="130"/>
      <c r="S51" s="130"/>
      <c r="T51" s="130"/>
      <c r="U51" s="130"/>
      <c r="V51" s="134"/>
      <c r="W51" s="134"/>
      <c r="X51" s="134"/>
    </row>
    <row r="52" spans="2:25" s="53" customFormat="1" ht="50.25" customHeight="1">
      <c r="Q52" s="130"/>
      <c r="R52" s="135"/>
      <c r="S52" s="643" t="s">
        <v>69</v>
      </c>
      <c r="T52" s="644"/>
      <c r="U52" s="644"/>
      <c r="V52" s="644"/>
      <c r="W52" s="645"/>
      <c r="X52" s="134"/>
    </row>
    <row r="53" spans="2:25" s="53" customFormat="1" ht="50.25" customHeight="1"/>
    <row r="54" spans="2:25" s="53" customFormat="1" ht="50.25" customHeight="1">
      <c r="C54" s="728" t="s">
        <v>60</v>
      </c>
      <c r="D54" s="729"/>
      <c r="E54" s="729"/>
      <c r="F54" s="729"/>
      <c r="G54" s="729"/>
      <c r="H54" s="729"/>
      <c r="I54" s="729"/>
      <c r="J54" s="729"/>
      <c r="K54" s="729"/>
      <c r="L54" s="729"/>
      <c r="M54" s="729"/>
      <c r="N54" s="729"/>
      <c r="O54" s="729"/>
      <c r="P54" s="729"/>
      <c r="Q54" s="729"/>
      <c r="R54" s="729"/>
      <c r="S54" s="729"/>
      <c r="T54" s="729"/>
      <c r="U54" s="729"/>
      <c r="V54" s="729"/>
      <c r="W54" s="729"/>
      <c r="X54" s="729"/>
      <c r="Y54" s="730"/>
    </row>
    <row r="55" spans="2:25" s="53" customFormat="1" ht="50.25" customHeight="1">
      <c r="C55" s="618" t="s">
        <v>44</v>
      </c>
      <c r="D55" s="618"/>
      <c r="E55" s="618" t="s">
        <v>57</v>
      </c>
      <c r="F55" s="618"/>
      <c r="G55" s="618"/>
      <c r="H55" s="618"/>
      <c r="I55" s="618"/>
      <c r="J55" s="618" t="s">
        <v>60</v>
      </c>
      <c r="K55" s="618"/>
      <c r="L55" s="618"/>
      <c r="M55" s="618"/>
      <c r="N55" s="618"/>
      <c r="O55" s="618"/>
      <c r="P55" s="618"/>
      <c r="Q55" s="620" t="s">
        <v>43</v>
      </c>
      <c r="R55" s="621"/>
      <c r="S55" s="622"/>
      <c r="T55" s="620" t="s">
        <v>49</v>
      </c>
      <c r="U55" s="622"/>
      <c r="V55" s="621" t="s">
        <v>25</v>
      </c>
      <c r="W55" s="621"/>
      <c r="X55" s="621"/>
      <c r="Y55" s="622"/>
    </row>
    <row r="56" spans="2:25" s="132" customFormat="1" ht="39.75" customHeight="1">
      <c r="C56" s="619">
        <v>-1</v>
      </c>
      <c r="D56" s="619"/>
      <c r="E56" s="619">
        <v>1396</v>
      </c>
      <c r="F56" s="619"/>
      <c r="G56" s="619"/>
      <c r="H56" s="619"/>
      <c r="I56" s="619"/>
      <c r="J56" s="642"/>
      <c r="K56" s="642"/>
      <c r="L56" s="642"/>
      <c r="M56" s="642"/>
      <c r="N56" s="642"/>
      <c r="O56" s="642"/>
      <c r="P56" s="642"/>
      <c r="Q56" s="625"/>
      <c r="R56" s="626"/>
      <c r="S56" s="627"/>
      <c r="T56" s="623" t="str">
        <f>HYPERLINK("financial\Income\Income"&amp;C56&amp;"","مستند "&amp;B47&amp;"")</f>
        <v>مستند 1</v>
      </c>
      <c r="U56" s="624"/>
      <c r="V56" s="632"/>
      <c r="W56" s="632"/>
      <c r="X56" s="632"/>
      <c r="Y56" s="633"/>
    </row>
    <row r="57" spans="2:25" s="132" customFormat="1" ht="39.75" customHeight="1">
      <c r="B57" s="209">
        <v>1</v>
      </c>
      <c r="C57" s="619">
        <v>-2</v>
      </c>
      <c r="D57" s="619"/>
      <c r="E57" s="619">
        <v>1397</v>
      </c>
      <c r="F57" s="619"/>
      <c r="G57" s="619"/>
      <c r="H57" s="619"/>
      <c r="I57" s="619"/>
      <c r="J57" s="642"/>
      <c r="K57" s="642"/>
      <c r="L57" s="642"/>
      <c r="M57" s="642"/>
      <c r="N57" s="642"/>
      <c r="O57" s="642"/>
      <c r="P57" s="642"/>
      <c r="Q57" s="625"/>
      <c r="R57" s="626"/>
      <c r="S57" s="627"/>
      <c r="T57" s="623" t="str">
        <f t="shared" ref="T57:T58" si="3">HYPERLINK("financial\Income\Income"&amp;C57&amp;"","مستند "&amp;B48&amp;"")</f>
        <v>مستند 2</v>
      </c>
      <c r="U57" s="624"/>
      <c r="V57" s="632"/>
      <c r="W57" s="632"/>
      <c r="X57" s="632"/>
      <c r="Y57" s="633"/>
    </row>
    <row r="58" spans="2:25" s="132" customFormat="1" ht="39.75" customHeight="1">
      <c r="B58" s="209">
        <v>2</v>
      </c>
      <c r="C58" s="619">
        <v>-3</v>
      </c>
      <c r="D58" s="619"/>
      <c r="E58" s="619">
        <v>1398</v>
      </c>
      <c r="F58" s="619"/>
      <c r="G58" s="619"/>
      <c r="H58" s="619"/>
      <c r="I58" s="619"/>
      <c r="J58" s="642"/>
      <c r="K58" s="642"/>
      <c r="L58" s="642"/>
      <c r="M58" s="642"/>
      <c r="N58" s="642"/>
      <c r="O58" s="642"/>
      <c r="P58" s="642"/>
      <c r="Q58" s="625"/>
      <c r="R58" s="626"/>
      <c r="S58" s="627"/>
      <c r="T58" s="623" t="str">
        <f t="shared" si="3"/>
        <v>مستند 3</v>
      </c>
      <c r="U58" s="624"/>
      <c r="V58" s="632"/>
      <c r="W58" s="632"/>
      <c r="X58" s="632"/>
      <c r="Y58" s="633"/>
    </row>
    <row r="59" spans="2:25" s="132" customFormat="1" ht="39.75" customHeight="1">
      <c r="B59" s="209">
        <v>4</v>
      </c>
      <c r="C59" s="53"/>
      <c r="D59" s="53"/>
      <c r="E59" s="53"/>
      <c r="F59" s="53"/>
      <c r="G59" s="53"/>
      <c r="H59" s="53"/>
      <c r="I59" s="53"/>
      <c r="J59" s="53"/>
      <c r="K59" s="53"/>
      <c r="L59" s="53"/>
      <c r="M59" s="53"/>
      <c r="N59" s="53"/>
      <c r="O59" s="53"/>
      <c r="P59" s="53"/>
      <c r="Q59" s="727" t="s">
        <v>59</v>
      </c>
      <c r="R59" s="727"/>
      <c r="S59" s="727"/>
      <c r="T59" s="727"/>
      <c r="U59" s="727"/>
      <c r="V59" s="625"/>
      <c r="W59" s="626"/>
      <c r="X59" s="627"/>
      <c r="Y59" s="53"/>
    </row>
    <row r="60" spans="2:25" s="132" customFormat="1" ht="39.75" customHeight="1">
      <c r="B60" s="209">
        <v>5</v>
      </c>
      <c r="C60" s="53"/>
      <c r="D60" s="53"/>
      <c r="E60" s="53"/>
      <c r="F60" s="53"/>
      <c r="G60" s="53"/>
      <c r="H60" s="53"/>
      <c r="I60" s="53"/>
      <c r="J60" s="53"/>
      <c r="K60" s="53"/>
      <c r="L60" s="53"/>
      <c r="M60" s="53"/>
      <c r="N60" s="53"/>
      <c r="O60" s="53"/>
      <c r="P60" s="53"/>
      <c r="Q60" s="130"/>
      <c r="R60" s="130"/>
      <c r="S60" s="130"/>
      <c r="T60" s="130"/>
      <c r="U60" s="130"/>
      <c r="V60" s="134"/>
      <c r="W60" s="134"/>
      <c r="X60" s="134"/>
      <c r="Y60" s="53"/>
    </row>
    <row r="61" spans="2:25" s="53" customFormat="1" ht="50.25" customHeight="1">
      <c r="Q61" s="130"/>
      <c r="R61" s="130"/>
      <c r="S61" s="615" t="s">
        <v>69</v>
      </c>
      <c r="T61" s="616"/>
      <c r="U61" s="616"/>
      <c r="V61" s="616"/>
      <c r="W61" s="617"/>
      <c r="X61" s="134"/>
    </row>
    <row r="62" spans="2:25" s="53" customFormat="1" ht="50.25" customHeight="1"/>
    <row r="63" spans="2:25" s="53" customFormat="1" ht="50.25" customHeight="1">
      <c r="C63" s="634" t="s">
        <v>61</v>
      </c>
      <c r="D63" s="635"/>
      <c r="E63" s="635"/>
      <c r="F63" s="635"/>
      <c r="G63" s="635"/>
      <c r="H63" s="635"/>
      <c r="I63" s="635"/>
      <c r="J63" s="635"/>
      <c r="K63" s="635"/>
      <c r="L63" s="635"/>
      <c r="M63" s="635"/>
      <c r="N63" s="635"/>
      <c r="O63" s="635"/>
      <c r="P63" s="635"/>
      <c r="Q63" s="635"/>
      <c r="R63" s="635"/>
      <c r="S63" s="635"/>
      <c r="T63" s="635"/>
      <c r="U63" s="635"/>
      <c r="V63" s="635"/>
      <c r="W63" s="635"/>
      <c r="X63" s="635"/>
      <c r="Y63" s="636"/>
    </row>
    <row r="64" spans="2:25" s="53" customFormat="1" ht="28.5">
      <c r="C64" s="618" t="s">
        <v>44</v>
      </c>
      <c r="D64" s="618"/>
      <c r="E64" s="618" t="s">
        <v>62</v>
      </c>
      <c r="F64" s="618"/>
      <c r="G64" s="618"/>
      <c r="H64" s="618"/>
      <c r="I64" s="618"/>
      <c r="J64" s="618" t="s">
        <v>61</v>
      </c>
      <c r="K64" s="618"/>
      <c r="L64" s="618"/>
      <c r="M64" s="618"/>
      <c r="N64" s="618"/>
      <c r="O64" s="618"/>
      <c r="P64" s="618"/>
      <c r="Q64" s="620" t="s">
        <v>43</v>
      </c>
      <c r="R64" s="621"/>
      <c r="S64" s="622"/>
      <c r="T64" s="620" t="s">
        <v>49</v>
      </c>
      <c r="U64" s="622"/>
      <c r="V64" s="621" t="s">
        <v>25</v>
      </c>
      <c r="W64" s="621"/>
      <c r="X64" s="621"/>
      <c r="Y64" s="622"/>
    </row>
    <row r="65" spans="3:27" s="53" customFormat="1" ht="50.25" customHeight="1">
      <c r="C65" s="619">
        <v>-1</v>
      </c>
      <c r="D65" s="619"/>
      <c r="E65" s="619" t="s">
        <v>145</v>
      </c>
      <c r="F65" s="619"/>
      <c r="G65" s="619"/>
      <c r="H65" s="619"/>
      <c r="I65" s="619"/>
      <c r="J65" s="642"/>
      <c r="K65" s="642"/>
      <c r="L65" s="642"/>
      <c r="M65" s="642"/>
      <c r="N65" s="642"/>
      <c r="O65" s="642"/>
      <c r="P65" s="642"/>
      <c r="Q65" s="625"/>
      <c r="R65" s="626"/>
      <c r="S65" s="627"/>
      <c r="T65" s="623" t="s">
        <v>87</v>
      </c>
      <c r="U65" s="624"/>
      <c r="V65" s="632"/>
      <c r="W65" s="632"/>
      <c r="X65" s="632"/>
      <c r="Y65" s="633"/>
    </row>
    <row r="66" spans="3:27" s="132" customFormat="1" ht="39.75" customHeight="1">
      <c r="C66" s="53"/>
      <c r="D66" s="53"/>
      <c r="E66" s="53"/>
      <c r="F66" s="53"/>
      <c r="G66" s="53"/>
      <c r="H66" s="53"/>
      <c r="I66" s="53"/>
      <c r="J66" s="53"/>
      <c r="K66" s="53"/>
      <c r="L66" s="53"/>
      <c r="M66" s="53"/>
      <c r="N66" s="53"/>
      <c r="O66" s="53"/>
      <c r="P66" s="53"/>
      <c r="Q66" s="727" t="s">
        <v>59</v>
      </c>
      <c r="R66" s="727"/>
      <c r="S66" s="727"/>
      <c r="T66" s="727"/>
      <c r="U66" s="727"/>
      <c r="V66" s="625"/>
      <c r="W66" s="626"/>
      <c r="X66" s="627"/>
      <c r="Y66" s="53"/>
    </row>
    <row r="67" spans="3:27" s="132" customFormat="1" ht="39.75" customHeight="1">
      <c r="C67" s="53"/>
      <c r="D67" s="53"/>
      <c r="E67" s="53"/>
      <c r="F67" s="53"/>
      <c r="G67" s="53"/>
      <c r="H67" s="53"/>
      <c r="I67" s="53"/>
      <c r="J67" s="53"/>
      <c r="K67" s="53"/>
      <c r="L67" s="53"/>
      <c r="M67" s="53"/>
      <c r="N67" s="53"/>
      <c r="O67" s="53"/>
      <c r="P67" s="53"/>
      <c r="Q67" s="53"/>
      <c r="R67" s="53"/>
      <c r="S67" s="53"/>
      <c r="T67" s="53"/>
      <c r="U67" s="53"/>
      <c r="V67" s="53"/>
      <c r="W67" s="53"/>
      <c r="X67" s="53"/>
      <c r="Y67" s="53"/>
    </row>
    <row r="68" spans="3:27" s="53" customFormat="1" ht="50.25" customHeight="1">
      <c r="S68" s="615" t="s">
        <v>69</v>
      </c>
      <c r="T68" s="616"/>
      <c r="U68" s="616"/>
      <c r="V68" s="616"/>
      <c r="W68" s="617"/>
    </row>
    <row r="69" spans="3:27" s="53" customFormat="1" ht="50.25" customHeight="1"/>
    <row r="70" spans="3:27" s="53" customFormat="1" ht="50.25" customHeight="1">
      <c r="C70" s="634" t="s">
        <v>209</v>
      </c>
      <c r="D70" s="635"/>
      <c r="E70" s="635"/>
      <c r="F70" s="635"/>
      <c r="G70" s="635"/>
      <c r="H70" s="635"/>
      <c r="I70" s="635"/>
      <c r="J70" s="635"/>
      <c r="K70" s="635"/>
      <c r="L70" s="635"/>
      <c r="M70" s="635"/>
      <c r="N70" s="635"/>
      <c r="O70" s="635"/>
      <c r="P70" s="635"/>
      <c r="Q70" s="635"/>
      <c r="R70" s="635"/>
      <c r="S70" s="635"/>
      <c r="T70" s="635"/>
      <c r="U70" s="635"/>
      <c r="V70" s="635"/>
      <c r="W70" s="635"/>
      <c r="X70" s="635"/>
      <c r="Y70" s="635"/>
      <c r="Z70" s="635"/>
      <c r="AA70" s="636"/>
    </row>
    <row r="71" spans="3:27" s="53" customFormat="1" ht="50.25" customHeight="1">
      <c r="C71" s="618" t="s">
        <v>44</v>
      </c>
      <c r="D71" s="618"/>
      <c r="E71" s="618" t="s">
        <v>211</v>
      </c>
      <c r="F71" s="618"/>
      <c r="G71" s="618"/>
      <c r="H71" s="618"/>
      <c r="I71" s="618"/>
      <c r="J71" s="620" t="s">
        <v>212</v>
      </c>
      <c r="K71" s="621"/>
      <c r="L71" s="622"/>
      <c r="M71" s="620" t="s">
        <v>210</v>
      </c>
      <c r="N71" s="621"/>
      <c r="O71" s="621"/>
      <c r="P71" s="621"/>
      <c r="Q71" s="622"/>
      <c r="R71" s="620" t="s">
        <v>43</v>
      </c>
      <c r="S71" s="621"/>
      <c r="T71" s="622"/>
      <c r="U71" s="620" t="s">
        <v>49</v>
      </c>
      <c r="V71" s="622"/>
      <c r="W71" s="618" t="s">
        <v>193</v>
      </c>
      <c r="X71" s="618"/>
      <c r="Y71" s="618"/>
      <c r="Z71" s="618"/>
      <c r="AA71" s="618"/>
    </row>
    <row r="72" spans="3:27" s="53" customFormat="1" ht="50.25" customHeight="1">
      <c r="C72" s="619">
        <v>-1</v>
      </c>
      <c r="D72" s="619"/>
      <c r="E72" s="619"/>
      <c r="F72" s="619"/>
      <c r="G72" s="619"/>
      <c r="H72" s="619"/>
      <c r="I72" s="619"/>
      <c r="J72" s="631"/>
      <c r="K72" s="632"/>
      <c r="L72" s="633"/>
      <c r="M72" s="628"/>
      <c r="N72" s="629"/>
      <c r="O72" s="629"/>
      <c r="P72" s="629"/>
      <c r="Q72" s="630"/>
      <c r="R72" s="625"/>
      <c r="S72" s="626"/>
      <c r="T72" s="627"/>
      <c r="U72" s="623" t="s">
        <v>87</v>
      </c>
      <c r="V72" s="624"/>
      <c r="W72" s="619"/>
      <c r="X72" s="619"/>
      <c r="Y72" s="619"/>
      <c r="Z72" s="619"/>
      <c r="AA72" s="619"/>
    </row>
    <row r="73" spans="3:27" s="136" customFormat="1" ht="42.75" customHeight="1">
      <c r="C73" s="53"/>
      <c r="D73" s="53"/>
      <c r="E73" s="53"/>
      <c r="F73" s="53"/>
      <c r="G73" s="53"/>
      <c r="H73" s="53"/>
      <c r="I73" s="53"/>
      <c r="J73" s="53"/>
      <c r="K73" s="53"/>
      <c r="L73" s="53"/>
      <c r="M73" s="53"/>
      <c r="N73" s="53"/>
      <c r="O73" s="53"/>
      <c r="P73" s="53"/>
      <c r="Q73" s="611" t="s">
        <v>59</v>
      </c>
      <c r="R73" s="611"/>
      <c r="S73" s="611"/>
      <c r="T73" s="611"/>
      <c r="U73" s="611"/>
      <c r="V73" s="612"/>
      <c r="W73" s="613"/>
      <c r="X73" s="614"/>
      <c r="Y73" s="53"/>
    </row>
    <row r="74" spans="3:27" s="136" customFormat="1" ht="42.75" customHeight="1">
      <c r="C74" s="53"/>
      <c r="D74" s="53"/>
      <c r="E74" s="53"/>
      <c r="F74" s="53"/>
      <c r="G74" s="53"/>
      <c r="H74" s="53"/>
      <c r="I74" s="53"/>
      <c r="J74" s="53"/>
      <c r="K74" s="53"/>
      <c r="L74" s="53"/>
      <c r="M74" s="53"/>
      <c r="N74" s="53"/>
      <c r="O74" s="53"/>
      <c r="P74" s="53"/>
      <c r="Q74" s="53"/>
      <c r="R74" s="53"/>
      <c r="S74" s="53"/>
      <c r="T74" s="53"/>
      <c r="U74" s="53"/>
      <c r="V74" s="53"/>
      <c r="W74" s="53"/>
      <c r="X74" s="53"/>
      <c r="Y74" s="53"/>
    </row>
    <row r="75" spans="3:27" s="136" customFormat="1" ht="42.75" customHeight="1">
      <c r="C75" s="53"/>
      <c r="D75" s="53"/>
      <c r="E75" s="53"/>
      <c r="F75" s="53"/>
      <c r="G75" s="53"/>
      <c r="H75" s="53"/>
      <c r="I75" s="53"/>
      <c r="J75" s="53"/>
      <c r="K75" s="53"/>
      <c r="L75" s="53"/>
      <c r="M75" s="53"/>
      <c r="N75" s="53"/>
      <c r="O75" s="53"/>
      <c r="P75" s="53"/>
      <c r="Q75" s="53"/>
      <c r="R75" s="53"/>
      <c r="S75" s="615" t="s">
        <v>69</v>
      </c>
      <c r="T75" s="616"/>
      <c r="U75" s="616"/>
      <c r="V75" s="616"/>
      <c r="W75" s="617"/>
      <c r="X75" s="53"/>
      <c r="Y75" s="53"/>
    </row>
    <row r="76" spans="3:27" s="136" customFormat="1"/>
    <row r="77" spans="3:27" s="136" customFormat="1"/>
    <row r="78" spans="3:27" s="136" customFormat="1"/>
    <row r="79" spans="3:27" s="136" customFormat="1"/>
    <row r="80" spans="3:27" s="136" customFormat="1"/>
    <row r="81" spans="3:25" s="136" customFormat="1"/>
    <row r="82" spans="3:25" s="136" customFormat="1"/>
    <row r="83" spans="3:25" s="136" customFormat="1"/>
    <row r="84" spans="3:25" s="136" customFormat="1"/>
    <row r="85" spans="3:25" s="136" customFormat="1"/>
    <row r="86" spans="3:25" s="136" customFormat="1"/>
    <row r="87" spans="3:25" s="136" customFormat="1"/>
    <row r="88" spans="3:25" s="136" customFormat="1"/>
    <row r="89" spans="3:25" s="136" customFormat="1"/>
    <row r="90" spans="3:25" s="136" customFormat="1"/>
    <row r="91" spans="3:25" s="136" customFormat="1"/>
    <row r="92" spans="3:25" s="136" customFormat="1">
      <c r="C92" s="1"/>
      <c r="D92" s="1"/>
      <c r="E92" s="1"/>
      <c r="F92" s="1"/>
      <c r="G92" s="1"/>
      <c r="H92" s="1"/>
      <c r="I92" s="1"/>
      <c r="J92" s="1"/>
      <c r="K92" s="1"/>
      <c r="L92" s="1"/>
      <c r="M92" s="1"/>
      <c r="N92" s="1"/>
      <c r="O92" s="1"/>
      <c r="P92" s="1"/>
      <c r="Q92" s="1"/>
      <c r="R92" s="1"/>
      <c r="S92" s="1"/>
      <c r="T92" s="1"/>
      <c r="U92" s="1"/>
      <c r="V92" s="1"/>
      <c r="W92" s="1"/>
      <c r="X92" s="1"/>
      <c r="Y92" s="1"/>
    </row>
    <row r="93" spans="3:25" s="136" customFormat="1">
      <c r="C93" s="1"/>
      <c r="D93" s="1"/>
      <c r="E93" s="1"/>
      <c r="F93" s="1"/>
      <c r="G93" s="1"/>
      <c r="H93" s="1"/>
      <c r="I93" s="1"/>
      <c r="J93" s="1"/>
      <c r="K93" s="1"/>
      <c r="L93" s="1"/>
      <c r="M93" s="1"/>
      <c r="N93" s="1"/>
      <c r="O93" s="1"/>
      <c r="P93" s="1"/>
      <c r="Q93" s="1"/>
      <c r="R93" s="1"/>
      <c r="S93" s="1"/>
      <c r="T93" s="1"/>
      <c r="U93" s="1"/>
      <c r="V93" s="1"/>
      <c r="W93" s="1"/>
      <c r="X93" s="1"/>
      <c r="Y93" s="1"/>
    </row>
  </sheetData>
  <protectedRanges>
    <protectedRange sqref="K16:M20" name="Range2"/>
    <protectedRange sqref="E65:P65 E29:W39 E26:H28 E47:P49 E56:P58 E72:I72 M72:Q72" name="Range2_1"/>
  </protectedRanges>
  <mergeCells count="259">
    <mergeCell ref="D2:V2"/>
    <mergeCell ref="T65:U65"/>
    <mergeCell ref="V65:Y65"/>
    <mergeCell ref="C65:D65"/>
    <mergeCell ref="E65:I65"/>
    <mergeCell ref="J65:P65"/>
    <mergeCell ref="Q65:S65"/>
    <mergeCell ref="C64:D64"/>
    <mergeCell ref="E64:I64"/>
    <mergeCell ref="J64:P64"/>
    <mergeCell ref="Q64:S64"/>
    <mergeCell ref="T64:U64"/>
    <mergeCell ref="V64:Y64"/>
    <mergeCell ref="Q59:U59"/>
    <mergeCell ref="V59:X59"/>
    <mergeCell ref="T58:U58"/>
    <mergeCell ref="V58:Y58"/>
    <mergeCell ref="C58:D58"/>
    <mergeCell ref="E58:I58"/>
    <mergeCell ref="J58:P58"/>
    <mergeCell ref="Q58:S58"/>
    <mergeCell ref="S22:W22"/>
    <mergeCell ref="X22:Z22"/>
    <mergeCell ref="E22:G22"/>
    <mergeCell ref="Q66:U66"/>
    <mergeCell ref="V66:X66"/>
    <mergeCell ref="T56:U56"/>
    <mergeCell ref="V56:Y56"/>
    <mergeCell ref="E57:I57"/>
    <mergeCell ref="J57:P57"/>
    <mergeCell ref="Q57:S57"/>
    <mergeCell ref="T57:U57"/>
    <mergeCell ref="V57:Y57"/>
    <mergeCell ref="C63:Y63"/>
    <mergeCell ref="C56:D56"/>
    <mergeCell ref="E56:I56"/>
    <mergeCell ref="J56:P56"/>
    <mergeCell ref="Q56:S56"/>
    <mergeCell ref="C57:D57"/>
    <mergeCell ref="C54:Y54"/>
    <mergeCell ref="C55:D55"/>
    <mergeCell ref="E55:I55"/>
    <mergeCell ref="J55:P55"/>
    <mergeCell ref="Q55:S55"/>
    <mergeCell ref="E49:I49"/>
    <mergeCell ref="J49:P49"/>
    <mergeCell ref="C48:D48"/>
    <mergeCell ref="E48:I48"/>
    <mergeCell ref="J48:P48"/>
    <mergeCell ref="V47:Y47"/>
    <mergeCell ref="V48:Y48"/>
    <mergeCell ref="V49:Y49"/>
    <mergeCell ref="Q46:S46"/>
    <mergeCell ref="Q47:S47"/>
    <mergeCell ref="Q48:S48"/>
    <mergeCell ref="Q49:S49"/>
    <mergeCell ref="T47:U47"/>
    <mergeCell ref="V50:X50"/>
    <mergeCell ref="Q50:U50"/>
    <mergeCell ref="AC39:AD39"/>
    <mergeCell ref="AE39:AJ39"/>
    <mergeCell ref="C39:D39"/>
    <mergeCell ref="E39:H39"/>
    <mergeCell ref="I39:K39"/>
    <mergeCell ref="L39:O39"/>
    <mergeCell ref="P39:S39"/>
    <mergeCell ref="T38:W38"/>
    <mergeCell ref="X38:Z38"/>
    <mergeCell ref="AA38:AB38"/>
    <mergeCell ref="AC38:AD38"/>
    <mergeCell ref="AE38:AJ38"/>
    <mergeCell ref="C38:D38"/>
    <mergeCell ref="E38:H38"/>
    <mergeCell ref="I38:K38"/>
    <mergeCell ref="L38:O38"/>
    <mergeCell ref="P38:S38"/>
    <mergeCell ref="T39:W39"/>
    <mergeCell ref="X39:Z39"/>
    <mergeCell ref="AA39:AB39"/>
    <mergeCell ref="AC37:AD37"/>
    <mergeCell ref="AE37:AJ37"/>
    <mergeCell ref="C37:D37"/>
    <mergeCell ref="E37:H37"/>
    <mergeCell ref="I37:K37"/>
    <mergeCell ref="L37:O37"/>
    <mergeCell ref="P37:S37"/>
    <mergeCell ref="X37:Z37"/>
    <mergeCell ref="AA37:AB37"/>
    <mergeCell ref="AC35:AD35"/>
    <mergeCell ref="AE35:AJ35"/>
    <mergeCell ref="C35:D35"/>
    <mergeCell ref="E35:H35"/>
    <mergeCell ref="I35:K35"/>
    <mergeCell ref="L35:O35"/>
    <mergeCell ref="P35:S35"/>
    <mergeCell ref="T36:W36"/>
    <mergeCell ref="X36:Z36"/>
    <mergeCell ref="AA36:AB36"/>
    <mergeCell ref="AC36:AD36"/>
    <mergeCell ref="AE36:AJ36"/>
    <mergeCell ref="C36:D36"/>
    <mergeCell ref="E36:H36"/>
    <mergeCell ref="I36:K36"/>
    <mergeCell ref="L36:O36"/>
    <mergeCell ref="P36:S36"/>
    <mergeCell ref="AC33:AD33"/>
    <mergeCell ref="AE33:AJ33"/>
    <mergeCell ref="C33:D33"/>
    <mergeCell ref="E33:H33"/>
    <mergeCell ref="I33:K33"/>
    <mergeCell ref="L33:O33"/>
    <mergeCell ref="P33:S33"/>
    <mergeCell ref="T34:W34"/>
    <mergeCell ref="X34:Z34"/>
    <mergeCell ref="AA34:AB34"/>
    <mergeCell ref="AC34:AD34"/>
    <mergeCell ref="AE34:AJ34"/>
    <mergeCell ref="C34:D34"/>
    <mergeCell ref="E34:H34"/>
    <mergeCell ref="I34:K34"/>
    <mergeCell ref="L34:O34"/>
    <mergeCell ref="P34:S34"/>
    <mergeCell ref="AC31:AD31"/>
    <mergeCell ref="AE31:AJ31"/>
    <mergeCell ref="C31:D31"/>
    <mergeCell ref="E31:H31"/>
    <mergeCell ref="I31:K31"/>
    <mergeCell ref="L31:O31"/>
    <mergeCell ref="P31:S31"/>
    <mergeCell ref="T32:W32"/>
    <mergeCell ref="X32:Z32"/>
    <mergeCell ref="AA32:AB32"/>
    <mergeCell ref="AC32:AD32"/>
    <mergeCell ref="AE32:AJ32"/>
    <mergeCell ref="C32:D32"/>
    <mergeCell ref="E32:H32"/>
    <mergeCell ref="I32:K32"/>
    <mergeCell ref="L32:O32"/>
    <mergeCell ref="P32:S32"/>
    <mergeCell ref="AC29:AD29"/>
    <mergeCell ref="AE29:AJ29"/>
    <mergeCell ref="C29:D29"/>
    <mergeCell ref="E29:H29"/>
    <mergeCell ref="I29:K29"/>
    <mergeCell ref="L29:O29"/>
    <mergeCell ref="P29:S29"/>
    <mergeCell ref="T30:W30"/>
    <mergeCell ref="X30:Z30"/>
    <mergeCell ref="AA30:AB30"/>
    <mergeCell ref="AC30:AD30"/>
    <mergeCell ref="AE30:AJ30"/>
    <mergeCell ref="C30:D30"/>
    <mergeCell ref="E30:H30"/>
    <mergeCell ref="I30:K30"/>
    <mergeCell ref="L30:O30"/>
    <mergeCell ref="P30:S30"/>
    <mergeCell ref="K19:M19"/>
    <mergeCell ref="M25:R25"/>
    <mergeCell ref="C26:D26"/>
    <mergeCell ref="E26:H26"/>
    <mergeCell ref="I26:J26"/>
    <mergeCell ref="K26:L26"/>
    <mergeCell ref="M26:R26"/>
    <mergeCell ref="I25:J25"/>
    <mergeCell ref="K25:L25"/>
    <mergeCell ref="C25:D25"/>
    <mergeCell ref="E25:H25"/>
    <mergeCell ref="C24:R24"/>
    <mergeCell ref="A22:D22"/>
    <mergeCell ref="N22:P22"/>
    <mergeCell ref="I22:M22"/>
    <mergeCell ref="D20:J20"/>
    <mergeCell ref="K20:M20"/>
    <mergeCell ref="N20:P20"/>
    <mergeCell ref="N15:P15"/>
    <mergeCell ref="N16:P16"/>
    <mergeCell ref="N17:P17"/>
    <mergeCell ref="N18:P18"/>
    <mergeCell ref="N19:P19"/>
    <mergeCell ref="D15:J15"/>
    <mergeCell ref="K15:M15"/>
    <mergeCell ref="D16:J16"/>
    <mergeCell ref="C4:W4"/>
    <mergeCell ref="C5:W5"/>
    <mergeCell ref="C6:W6"/>
    <mergeCell ref="C7:W7"/>
    <mergeCell ref="C8:W8"/>
    <mergeCell ref="C9:W9"/>
    <mergeCell ref="C10:W10"/>
    <mergeCell ref="C11:W11"/>
    <mergeCell ref="K16:M16"/>
    <mergeCell ref="C14:E14"/>
    <mergeCell ref="F14:K14"/>
    <mergeCell ref="D17:J17"/>
    <mergeCell ref="K17:M17"/>
    <mergeCell ref="D18:J18"/>
    <mergeCell ref="K18:M18"/>
    <mergeCell ref="D19:J19"/>
    <mergeCell ref="S68:W68"/>
    <mergeCell ref="S61:W61"/>
    <mergeCell ref="S52:W52"/>
    <mergeCell ref="S42:W42"/>
    <mergeCell ref="I28:J28"/>
    <mergeCell ref="K28:L28"/>
    <mergeCell ref="M28:R28"/>
    <mergeCell ref="C28:D28"/>
    <mergeCell ref="E28:H28"/>
    <mergeCell ref="T33:W33"/>
    <mergeCell ref="T35:W35"/>
    <mergeCell ref="T37:W37"/>
    <mergeCell ref="C46:D46"/>
    <mergeCell ref="E46:I46"/>
    <mergeCell ref="J46:P46"/>
    <mergeCell ref="F41:H41"/>
    <mergeCell ref="I41:J41"/>
    <mergeCell ref="T46:U46"/>
    <mergeCell ref="C45:Y45"/>
    <mergeCell ref="C47:D47"/>
    <mergeCell ref="E47:I47"/>
    <mergeCell ref="T55:U55"/>
    <mergeCell ref="V55:Y55"/>
    <mergeCell ref="V46:Y46"/>
    <mergeCell ref="C70:AA70"/>
    <mergeCell ref="C71:D71"/>
    <mergeCell ref="E71:I71"/>
    <mergeCell ref="C72:D72"/>
    <mergeCell ref="E72:I72"/>
    <mergeCell ref="I27:J27"/>
    <mergeCell ref="K27:L27"/>
    <mergeCell ref="M27:R27"/>
    <mergeCell ref="C27:D27"/>
    <mergeCell ref="E27:H27"/>
    <mergeCell ref="T29:W29"/>
    <mergeCell ref="X29:Z29"/>
    <mergeCell ref="T31:W31"/>
    <mergeCell ref="AA29:AB29"/>
    <mergeCell ref="X31:Z31"/>
    <mergeCell ref="AA31:AB31"/>
    <mergeCell ref="X33:Z33"/>
    <mergeCell ref="AA33:AB33"/>
    <mergeCell ref="X35:Z35"/>
    <mergeCell ref="AA35:AB35"/>
    <mergeCell ref="J47:P47"/>
    <mergeCell ref="T48:U48"/>
    <mergeCell ref="T49:U49"/>
    <mergeCell ref="C49:D49"/>
    <mergeCell ref="Q73:U73"/>
    <mergeCell ref="V73:X73"/>
    <mergeCell ref="S75:W75"/>
    <mergeCell ref="W71:AA71"/>
    <mergeCell ref="W72:AA72"/>
    <mergeCell ref="J71:L71"/>
    <mergeCell ref="M71:Q71"/>
    <mergeCell ref="R71:T71"/>
    <mergeCell ref="U71:V71"/>
    <mergeCell ref="U72:V72"/>
    <mergeCell ref="R72:T72"/>
    <mergeCell ref="M72:Q72"/>
    <mergeCell ref="J72:L72"/>
  </mergeCells>
  <hyperlinks>
    <hyperlink ref="K16:M16" location="financial!I24" display="جدول 4-1"/>
    <hyperlink ref="K17:M17" location="financial!Q45" display="جدول 4-2"/>
    <hyperlink ref="K18:M18" location="financial!Q54" display="جدول 4-3"/>
    <hyperlink ref="K19:M19" location="financial!Q63" display="جدول 4-4"/>
    <hyperlink ref="S68:W68" location="financial!A1" display="بازگشت به جدول 4 (ابتداي صفحه)"/>
    <hyperlink ref="S61:W61" location="financial!A1" display="بازگشت به جدول 4 (ابتداي صفحه)"/>
    <hyperlink ref="S52:W52" location="financial!A1" display="بازگشت به جدول 4 (ابتداي صفحه)"/>
    <hyperlink ref="S42:W42" location="financial!A1" display="بازگشت به جدول 4 (ابتداي صفحه)"/>
    <hyperlink ref="AC29:AD29" r:id="rId1" display="مفاصا حساب 25"/>
    <hyperlink ref="AC31:AD31" r:id="rId2" display="مفاصا حساب 27"/>
    <hyperlink ref="AC33:AD33" r:id="rId3" display="مفاصا حساب 29"/>
    <hyperlink ref="AC35:AD35" r:id="rId4" display="مفاصا حساب 31"/>
    <hyperlink ref="AC37:AD37" r:id="rId5" display="مفاصا حساب 33"/>
    <hyperlink ref="AC39:AD39" r:id="rId6" display="مفاصا حساب 35"/>
    <hyperlink ref="AC30:AD30" r:id="rId7" display="مفاصا حساب 26"/>
    <hyperlink ref="AC32:AD32" r:id="rId8" display="مفاصا حساب 28"/>
    <hyperlink ref="AC34:AD34" r:id="rId9" display="مفاصا حساب 30"/>
    <hyperlink ref="AC36:AD36" r:id="rId10" display="مفاصا حساب 32"/>
    <hyperlink ref="AC38:AD38" r:id="rId11" display="مفاصا حساب 34"/>
    <hyperlink ref="T65:U65" r:id="rId12" display="مستند 1"/>
    <hyperlink ref="K20:M20" location="financial!Q64" display="جدول 4-4"/>
    <hyperlink ref="S75:W75" location="financial!A1" display="بازگشت به جدول 4 (ابتداي صفحه)"/>
    <hyperlink ref="U72:V72" r:id="rId13" display="مستند 1"/>
  </hyperlinks>
  <pageMargins left="0.70866141732283472" right="0.70866141732283472" top="0.74803149606299213" bottom="0.74803149606299213" header="0.31496062992125984" footer="0.31496062992125984"/>
  <pageSetup paperSize="9" scale="70" orientation="landscape" r:id="rId14"/>
  <drawing r:id="rId15"/>
  <legacyDrawing r:id="rId16"/>
  <oleObjects>
    <mc:AlternateContent xmlns:mc="http://schemas.openxmlformats.org/markup-compatibility/2006">
      <mc:Choice Requires="x14">
        <oleObject progId="MSPhotoEd.3" shapeId="5121" r:id="rId17">
          <objectPr defaultSize="0" autoPict="0" r:id="rId18">
            <anchor moveWithCells="1">
              <from>
                <xdr:col>2</xdr:col>
                <xdr:colOff>28575</xdr:colOff>
                <xdr:row>0</xdr:row>
                <xdr:rowOff>504825</xdr:rowOff>
              </from>
              <to>
                <xdr:col>4</xdr:col>
                <xdr:colOff>0</xdr:colOff>
                <xdr:row>0</xdr:row>
                <xdr:rowOff>1285875</xdr:rowOff>
              </to>
            </anchor>
          </objectPr>
        </oleObject>
      </mc:Choice>
      <mc:Fallback>
        <oleObject progId="MSPhotoEd.3" shapeId="5121" r:id="rId17"/>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rightToLeft="1" zoomScale="85" zoomScaleNormal="85" workbookViewId="0">
      <selection activeCell="K16" sqref="K16:N16"/>
    </sheetView>
  </sheetViews>
  <sheetFormatPr defaultRowHeight="15"/>
  <cols>
    <col min="1" max="1" width="3.28515625" style="1" bestFit="1" customWidth="1"/>
    <col min="2" max="2" width="4.28515625" style="1" customWidth="1"/>
    <col min="3" max="3" width="35.42578125" style="1" customWidth="1"/>
    <col min="4" max="4" width="22.140625" style="1" customWidth="1"/>
    <col min="5" max="5" width="6.28515625" style="1" customWidth="1"/>
    <col min="6" max="6" width="5.28515625" style="1" bestFit="1" customWidth="1"/>
    <col min="7" max="7" width="8.85546875" style="1" customWidth="1"/>
    <col min="8" max="8" width="16.7109375" style="1" customWidth="1"/>
    <col min="9" max="9" width="9.5703125" style="1" customWidth="1"/>
    <col min="10" max="10" width="11.140625" style="1" customWidth="1"/>
    <col min="11" max="11" width="15.7109375" style="1" customWidth="1"/>
    <col min="12" max="12" width="12.28515625" style="34" customWidth="1"/>
    <col min="13" max="263" width="9" style="1"/>
    <col min="264" max="264" width="11.28515625" style="1" customWidth="1"/>
    <col min="265" max="265" width="22.140625" style="1" customWidth="1"/>
    <col min="266" max="266" width="9" style="1"/>
    <col min="267" max="267" width="15.85546875" style="1" customWidth="1"/>
    <col min="268" max="519" width="9" style="1"/>
    <col min="520" max="520" width="11.28515625" style="1" customWidth="1"/>
    <col min="521" max="521" width="22.140625" style="1" customWidth="1"/>
    <col min="522" max="522" width="9" style="1"/>
    <col min="523" max="523" width="15.85546875" style="1" customWidth="1"/>
    <col min="524" max="775" width="9" style="1"/>
    <col min="776" max="776" width="11.28515625" style="1" customWidth="1"/>
    <col min="777" max="777" width="22.140625" style="1" customWidth="1"/>
    <col min="778" max="778" width="9" style="1"/>
    <col min="779" max="779" width="15.85546875" style="1" customWidth="1"/>
    <col min="780" max="1031" width="9" style="1"/>
    <col min="1032" max="1032" width="11.28515625" style="1" customWidth="1"/>
    <col min="1033" max="1033" width="22.140625" style="1" customWidth="1"/>
    <col min="1034" max="1034" width="9" style="1"/>
    <col min="1035" max="1035" width="15.85546875" style="1" customWidth="1"/>
    <col min="1036" max="1287" width="9" style="1"/>
    <col min="1288" max="1288" width="11.28515625" style="1" customWidth="1"/>
    <col min="1289" max="1289" width="22.140625" style="1" customWidth="1"/>
    <col min="1290" max="1290" width="9" style="1"/>
    <col min="1291" max="1291" width="15.85546875" style="1" customWidth="1"/>
    <col min="1292" max="1543" width="9" style="1"/>
    <col min="1544" max="1544" width="11.28515625" style="1" customWidth="1"/>
    <col min="1545" max="1545" width="22.140625" style="1" customWidth="1"/>
    <col min="1546" max="1546" width="9" style="1"/>
    <col min="1547" max="1547" width="15.85546875" style="1" customWidth="1"/>
    <col min="1548" max="1799" width="9" style="1"/>
    <col min="1800" max="1800" width="11.28515625" style="1" customWidth="1"/>
    <col min="1801" max="1801" width="22.140625" style="1" customWidth="1"/>
    <col min="1802" max="1802" width="9" style="1"/>
    <col min="1803" max="1803" width="15.85546875" style="1" customWidth="1"/>
    <col min="1804" max="2055" width="9" style="1"/>
    <col min="2056" max="2056" width="11.28515625" style="1" customWidth="1"/>
    <col min="2057" max="2057" width="22.140625" style="1" customWidth="1"/>
    <col min="2058" max="2058" width="9" style="1"/>
    <col min="2059" max="2059" width="15.85546875" style="1" customWidth="1"/>
    <col min="2060" max="2311" width="9" style="1"/>
    <col min="2312" max="2312" width="11.28515625" style="1" customWidth="1"/>
    <col min="2313" max="2313" width="22.140625" style="1" customWidth="1"/>
    <col min="2314" max="2314" width="9" style="1"/>
    <col min="2315" max="2315" width="15.85546875" style="1" customWidth="1"/>
    <col min="2316" max="2567" width="9" style="1"/>
    <col min="2568" max="2568" width="11.28515625" style="1" customWidth="1"/>
    <col min="2569" max="2569" width="22.140625" style="1" customWidth="1"/>
    <col min="2570" max="2570" width="9" style="1"/>
    <col min="2571" max="2571" width="15.85546875" style="1" customWidth="1"/>
    <col min="2572" max="2823" width="9" style="1"/>
    <col min="2824" max="2824" width="11.28515625" style="1" customWidth="1"/>
    <col min="2825" max="2825" width="22.140625" style="1" customWidth="1"/>
    <col min="2826" max="2826" width="9" style="1"/>
    <col min="2827" max="2827" width="15.85546875" style="1" customWidth="1"/>
    <col min="2828" max="3079" width="9" style="1"/>
    <col min="3080" max="3080" width="11.28515625" style="1" customWidth="1"/>
    <col min="3081" max="3081" width="22.140625" style="1" customWidth="1"/>
    <col min="3082" max="3082" width="9" style="1"/>
    <col min="3083" max="3083" width="15.85546875" style="1" customWidth="1"/>
    <col min="3084" max="3335" width="9" style="1"/>
    <col min="3336" max="3336" width="11.28515625" style="1" customWidth="1"/>
    <col min="3337" max="3337" width="22.140625" style="1" customWidth="1"/>
    <col min="3338" max="3338" width="9" style="1"/>
    <col min="3339" max="3339" width="15.85546875" style="1" customWidth="1"/>
    <col min="3340" max="3591" width="9" style="1"/>
    <col min="3592" max="3592" width="11.28515625" style="1" customWidth="1"/>
    <col min="3593" max="3593" width="22.140625" style="1" customWidth="1"/>
    <col min="3594" max="3594" width="9" style="1"/>
    <col min="3595" max="3595" width="15.85546875" style="1" customWidth="1"/>
    <col min="3596" max="3847" width="9" style="1"/>
    <col min="3848" max="3848" width="11.28515625" style="1" customWidth="1"/>
    <col min="3849" max="3849" width="22.140625" style="1" customWidth="1"/>
    <col min="3850" max="3850" width="9" style="1"/>
    <col min="3851" max="3851" width="15.85546875" style="1" customWidth="1"/>
    <col min="3852" max="4103" width="9" style="1"/>
    <col min="4104" max="4104" width="11.28515625" style="1" customWidth="1"/>
    <col min="4105" max="4105" width="22.140625" style="1" customWidth="1"/>
    <col min="4106" max="4106" width="9" style="1"/>
    <col min="4107" max="4107" width="15.85546875" style="1" customWidth="1"/>
    <col min="4108" max="4359" width="9" style="1"/>
    <col min="4360" max="4360" width="11.28515625" style="1" customWidth="1"/>
    <col min="4361" max="4361" width="22.140625" style="1" customWidth="1"/>
    <col min="4362" max="4362" width="9" style="1"/>
    <col min="4363" max="4363" width="15.85546875" style="1" customWidth="1"/>
    <col min="4364" max="4615" width="9" style="1"/>
    <col min="4616" max="4616" width="11.28515625" style="1" customWidth="1"/>
    <col min="4617" max="4617" width="22.140625" style="1" customWidth="1"/>
    <col min="4618" max="4618" width="9" style="1"/>
    <col min="4619" max="4619" width="15.85546875" style="1" customWidth="1"/>
    <col min="4620" max="4871" width="9" style="1"/>
    <col min="4872" max="4872" width="11.28515625" style="1" customWidth="1"/>
    <col min="4873" max="4873" width="22.140625" style="1" customWidth="1"/>
    <col min="4874" max="4874" width="9" style="1"/>
    <col min="4875" max="4875" width="15.85546875" style="1" customWidth="1"/>
    <col min="4876" max="5127" width="9" style="1"/>
    <col min="5128" max="5128" width="11.28515625" style="1" customWidth="1"/>
    <col min="5129" max="5129" width="22.140625" style="1" customWidth="1"/>
    <col min="5130" max="5130" width="9" style="1"/>
    <col min="5131" max="5131" width="15.85546875" style="1" customWidth="1"/>
    <col min="5132" max="5383" width="9" style="1"/>
    <col min="5384" max="5384" width="11.28515625" style="1" customWidth="1"/>
    <col min="5385" max="5385" width="22.140625" style="1" customWidth="1"/>
    <col min="5386" max="5386" width="9" style="1"/>
    <col min="5387" max="5387" width="15.85546875" style="1" customWidth="1"/>
    <col min="5388" max="5639" width="9" style="1"/>
    <col min="5640" max="5640" width="11.28515625" style="1" customWidth="1"/>
    <col min="5641" max="5641" width="22.140625" style="1" customWidth="1"/>
    <col min="5642" max="5642" width="9" style="1"/>
    <col min="5643" max="5643" width="15.85546875" style="1" customWidth="1"/>
    <col min="5644" max="5895" width="9" style="1"/>
    <col min="5896" max="5896" width="11.28515625" style="1" customWidth="1"/>
    <col min="5897" max="5897" width="22.140625" style="1" customWidth="1"/>
    <col min="5898" max="5898" width="9" style="1"/>
    <col min="5899" max="5899" width="15.85546875" style="1" customWidth="1"/>
    <col min="5900" max="6151" width="9" style="1"/>
    <col min="6152" max="6152" width="11.28515625" style="1" customWidth="1"/>
    <col min="6153" max="6153" width="22.140625" style="1" customWidth="1"/>
    <col min="6154" max="6154" width="9" style="1"/>
    <col min="6155" max="6155" width="15.85546875" style="1" customWidth="1"/>
    <col min="6156" max="6407" width="9" style="1"/>
    <col min="6408" max="6408" width="11.28515625" style="1" customWidth="1"/>
    <col min="6409" max="6409" width="22.140625" style="1" customWidth="1"/>
    <col min="6410" max="6410" width="9" style="1"/>
    <col min="6411" max="6411" width="15.85546875" style="1" customWidth="1"/>
    <col min="6412" max="6663" width="9" style="1"/>
    <col min="6664" max="6664" width="11.28515625" style="1" customWidth="1"/>
    <col min="6665" max="6665" width="22.140625" style="1" customWidth="1"/>
    <col min="6666" max="6666" width="9" style="1"/>
    <col min="6667" max="6667" width="15.85546875" style="1" customWidth="1"/>
    <col min="6668" max="6919" width="9" style="1"/>
    <col min="6920" max="6920" width="11.28515625" style="1" customWidth="1"/>
    <col min="6921" max="6921" width="22.140625" style="1" customWidth="1"/>
    <col min="6922" max="6922" width="9" style="1"/>
    <col min="6923" max="6923" width="15.85546875" style="1" customWidth="1"/>
    <col min="6924" max="7175" width="9" style="1"/>
    <col min="7176" max="7176" width="11.28515625" style="1" customWidth="1"/>
    <col min="7177" max="7177" width="22.140625" style="1" customWidth="1"/>
    <col min="7178" max="7178" width="9" style="1"/>
    <col min="7179" max="7179" width="15.85546875" style="1" customWidth="1"/>
    <col min="7180" max="7431" width="9" style="1"/>
    <col min="7432" max="7432" width="11.28515625" style="1" customWidth="1"/>
    <col min="7433" max="7433" width="22.140625" style="1" customWidth="1"/>
    <col min="7434" max="7434" width="9" style="1"/>
    <col min="7435" max="7435" width="15.85546875" style="1" customWidth="1"/>
    <col min="7436" max="7687" width="9" style="1"/>
    <col min="7688" max="7688" width="11.28515625" style="1" customWidth="1"/>
    <col min="7689" max="7689" width="22.140625" style="1" customWidth="1"/>
    <col min="7690" max="7690" width="9" style="1"/>
    <col min="7691" max="7691" width="15.85546875" style="1" customWidth="1"/>
    <col min="7692" max="7943" width="9" style="1"/>
    <col min="7944" max="7944" width="11.28515625" style="1" customWidth="1"/>
    <col min="7945" max="7945" width="22.140625" style="1" customWidth="1"/>
    <col min="7946" max="7946" width="9" style="1"/>
    <col min="7947" max="7947" width="15.85546875" style="1" customWidth="1"/>
    <col min="7948" max="8199" width="9" style="1"/>
    <col min="8200" max="8200" width="11.28515625" style="1" customWidth="1"/>
    <col min="8201" max="8201" width="22.140625" style="1" customWidth="1"/>
    <col min="8202" max="8202" width="9" style="1"/>
    <col min="8203" max="8203" width="15.85546875" style="1" customWidth="1"/>
    <col min="8204" max="8455" width="9" style="1"/>
    <col min="8456" max="8456" width="11.28515625" style="1" customWidth="1"/>
    <col min="8457" max="8457" width="22.140625" style="1" customWidth="1"/>
    <col min="8458" max="8458" width="9" style="1"/>
    <col min="8459" max="8459" width="15.85546875" style="1" customWidth="1"/>
    <col min="8460" max="8711" width="9" style="1"/>
    <col min="8712" max="8712" width="11.28515625" style="1" customWidth="1"/>
    <col min="8713" max="8713" width="22.140625" style="1" customWidth="1"/>
    <col min="8714" max="8714" width="9" style="1"/>
    <col min="8715" max="8715" width="15.85546875" style="1" customWidth="1"/>
    <col min="8716" max="8967" width="9" style="1"/>
    <col min="8968" max="8968" width="11.28515625" style="1" customWidth="1"/>
    <col min="8969" max="8969" width="22.140625" style="1" customWidth="1"/>
    <col min="8970" max="8970" width="9" style="1"/>
    <col min="8971" max="8971" width="15.85546875" style="1" customWidth="1"/>
    <col min="8972" max="9223" width="9" style="1"/>
    <col min="9224" max="9224" width="11.28515625" style="1" customWidth="1"/>
    <col min="9225" max="9225" width="22.140625" style="1" customWidth="1"/>
    <col min="9226" max="9226" width="9" style="1"/>
    <col min="9227" max="9227" width="15.85546875" style="1" customWidth="1"/>
    <col min="9228" max="9479" width="9" style="1"/>
    <col min="9480" max="9480" width="11.28515625" style="1" customWidth="1"/>
    <col min="9481" max="9481" width="22.140625" style="1" customWidth="1"/>
    <col min="9482" max="9482" width="9" style="1"/>
    <col min="9483" max="9483" width="15.85546875" style="1" customWidth="1"/>
    <col min="9484" max="9735" width="9" style="1"/>
    <col min="9736" max="9736" width="11.28515625" style="1" customWidth="1"/>
    <col min="9737" max="9737" width="22.140625" style="1" customWidth="1"/>
    <col min="9738" max="9738" width="9" style="1"/>
    <col min="9739" max="9739" width="15.85546875" style="1" customWidth="1"/>
    <col min="9740" max="9991" width="9" style="1"/>
    <col min="9992" max="9992" width="11.28515625" style="1" customWidth="1"/>
    <col min="9993" max="9993" width="22.140625" style="1" customWidth="1"/>
    <col min="9994" max="9994" width="9" style="1"/>
    <col min="9995" max="9995" width="15.85546875" style="1" customWidth="1"/>
    <col min="9996" max="10247" width="9" style="1"/>
    <col min="10248" max="10248" width="11.28515625" style="1" customWidth="1"/>
    <col min="10249" max="10249" width="22.140625" style="1" customWidth="1"/>
    <col min="10250" max="10250" width="9" style="1"/>
    <col min="10251" max="10251" width="15.85546875" style="1" customWidth="1"/>
    <col min="10252" max="10503" width="9" style="1"/>
    <col min="10504" max="10504" width="11.28515625" style="1" customWidth="1"/>
    <col min="10505" max="10505" width="22.140625" style="1" customWidth="1"/>
    <col min="10506" max="10506" width="9" style="1"/>
    <col min="10507" max="10507" width="15.85546875" style="1" customWidth="1"/>
    <col min="10508" max="10759" width="9" style="1"/>
    <col min="10760" max="10760" width="11.28515625" style="1" customWidth="1"/>
    <col min="10761" max="10761" width="22.140625" style="1" customWidth="1"/>
    <col min="10762" max="10762" width="9" style="1"/>
    <col min="10763" max="10763" width="15.85546875" style="1" customWidth="1"/>
    <col min="10764" max="11015" width="9" style="1"/>
    <col min="11016" max="11016" width="11.28515625" style="1" customWidth="1"/>
    <col min="11017" max="11017" width="22.140625" style="1" customWidth="1"/>
    <col min="11018" max="11018" width="9" style="1"/>
    <col min="11019" max="11019" width="15.85546875" style="1" customWidth="1"/>
    <col min="11020" max="11271" width="9" style="1"/>
    <col min="11272" max="11272" width="11.28515625" style="1" customWidth="1"/>
    <col min="11273" max="11273" width="22.140625" style="1" customWidth="1"/>
    <col min="11274" max="11274" width="9" style="1"/>
    <col min="11275" max="11275" width="15.85546875" style="1" customWidth="1"/>
    <col min="11276" max="11527" width="9" style="1"/>
    <col min="11528" max="11528" width="11.28515625" style="1" customWidth="1"/>
    <col min="11529" max="11529" width="22.140625" style="1" customWidth="1"/>
    <col min="11530" max="11530" width="9" style="1"/>
    <col min="11531" max="11531" width="15.85546875" style="1" customWidth="1"/>
    <col min="11532" max="11783" width="9" style="1"/>
    <col min="11784" max="11784" width="11.28515625" style="1" customWidth="1"/>
    <col min="11785" max="11785" width="22.140625" style="1" customWidth="1"/>
    <col min="11786" max="11786" width="9" style="1"/>
    <col min="11787" max="11787" width="15.85546875" style="1" customWidth="1"/>
    <col min="11788" max="12039" width="9" style="1"/>
    <col min="12040" max="12040" width="11.28515625" style="1" customWidth="1"/>
    <col min="12041" max="12041" width="22.140625" style="1" customWidth="1"/>
    <col min="12042" max="12042" width="9" style="1"/>
    <col min="12043" max="12043" width="15.85546875" style="1" customWidth="1"/>
    <col min="12044" max="12295" width="9" style="1"/>
    <col min="12296" max="12296" width="11.28515625" style="1" customWidth="1"/>
    <col min="12297" max="12297" width="22.140625" style="1" customWidth="1"/>
    <col min="12298" max="12298" width="9" style="1"/>
    <col min="12299" max="12299" width="15.85546875" style="1" customWidth="1"/>
    <col min="12300" max="12551" width="9" style="1"/>
    <col min="12552" max="12552" width="11.28515625" style="1" customWidth="1"/>
    <col min="12553" max="12553" width="22.140625" style="1" customWidth="1"/>
    <col min="12554" max="12554" width="9" style="1"/>
    <col min="12555" max="12555" width="15.85546875" style="1" customWidth="1"/>
    <col min="12556" max="12807" width="9" style="1"/>
    <col min="12808" max="12808" width="11.28515625" style="1" customWidth="1"/>
    <col min="12809" max="12809" width="22.140625" style="1" customWidth="1"/>
    <col min="12810" max="12810" width="9" style="1"/>
    <col min="12811" max="12811" width="15.85546875" style="1" customWidth="1"/>
    <col min="12812" max="13063" width="9" style="1"/>
    <col min="13064" max="13064" width="11.28515625" style="1" customWidth="1"/>
    <col min="13065" max="13065" width="22.140625" style="1" customWidth="1"/>
    <col min="13066" max="13066" width="9" style="1"/>
    <col min="13067" max="13067" width="15.85546875" style="1" customWidth="1"/>
    <col min="13068" max="13319" width="9" style="1"/>
    <col min="13320" max="13320" width="11.28515625" style="1" customWidth="1"/>
    <col min="13321" max="13321" width="22.140625" style="1" customWidth="1"/>
    <col min="13322" max="13322" width="9" style="1"/>
    <col min="13323" max="13323" width="15.85546875" style="1" customWidth="1"/>
    <col min="13324" max="13575" width="9" style="1"/>
    <col min="13576" max="13576" width="11.28515625" style="1" customWidth="1"/>
    <col min="13577" max="13577" width="22.140625" style="1" customWidth="1"/>
    <col min="13578" max="13578" width="9" style="1"/>
    <col min="13579" max="13579" width="15.85546875" style="1" customWidth="1"/>
    <col min="13580" max="13831" width="9" style="1"/>
    <col min="13832" max="13832" width="11.28515625" style="1" customWidth="1"/>
    <col min="13833" max="13833" width="22.140625" style="1" customWidth="1"/>
    <col min="13834" max="13834" width="9" style="1"/>
    <col min="13835" max="13835" width="15.85546875" style="1" customWidth="1"/>
    <col min="13836" max="14087" width="9" style="1"/>
    <col min="14088" max="14088" width="11.28515625" style="1" customWidth="1"/>
    <col min="14089" max="14089" width="22.140625" style="1" customWidth="1"/>
    <col min="14090" max="14090" width="9" style="1"/>
    <col min="14091" max="14091" width="15.85546875" style="1" customWidth="1"/>
    <col min="14092" max="14343" width="9" style="1"/>
    <col min="14344" max="14344" width="11.28515625" style="1" customWidth="1"/>
    <col min="14345" max="14345" width="22.140625" style="1" customWidth="1"/>
    <col min="14346" max="14346" width="9" style="1"/>
    <col min="14347" max="14347" width="15.85546875" style="1" customWidth="1"/>
    <col min="14348" max="14599" width="9" style="1"/>
    <col min="14600" max="14600" width="11.28515625" style="1" customWidth="1"/>
    <col min="14601" max="14601" width="22.140625" style="1" customWidth="1"/>
    <col min="14602" max="14602" width="9" style="1"/>
    <col min="14603" max="14603" width="15.85546875" style="1" customWidth="1"/>
    <col min="14604" max="14855" width="9" style="1"/>
    <col min="14856" max="14856" width="11.28515625" style="1" customWidth="1"/>
    <col min="14857" max="14857" width="22.140625" style="1" customWidth="1"/>
    <col min="14858" max="14858" width="9" style="1"/>
    <col min="14859" max="14859" width="15.85546875" style="1" customWidth="1"/>
    <col min="14860" max="15111" width="9" style="1"/>
    <col min="15112" max="15112" width="11.28515625" style="1" customWidth="1"/>
    <col min="15113" max="15113" width="22.140625" style="1" customWidth="1"/>
    <col min="15114" max="15114" width="9" style="1"/>
    <col min="15115" max="15115" width="15.85546875" style="1" customWidth="1"/>
    <col min="15116" max="15367" width="9" style="1"/>
    <col min="15368" max="15368" width="11.28515625" style="1" customWidth="1"/>
    <col min="15369" max="15369" width="22.140625" style="1" customWidth="1"/>
    <col min="15370" max="15370" width="9" style="1"/>
    <col min="15371" max="15371" width="15.85546875" style="1" customWidth="1"/>
    <col min="15372" max="15623" width="9" style="1"/>
    <col min="15624" max="15624" width="11.28515625" style="1" customWidth="1"/>
    <col min="15625" max="15625" width="22.140625" style="1" customWidth="1"/>
    <col min="15626" max="15626" width="9" style="1"/>
    <col min="15627" max="15627" width="15.85546875" style="1" customWidth="1"/>
    <col min="15628" max="15879" width="9" style="1"/>
    <col min="15880" max="15880" width="11.28515625" style="1" customWidth="1"/>
    <col min="15881" max="15881" width="22.140625" style="1" customWidth="1"/>
    <col min="15882" max="15882" width="9" style="1"/>
    <col min="15883" max="15883" width="15.85546875" style="1" customWidth="1"/>
    <col min="15884" max="16135" width="9" style="1"/>
    <col min="16136" max="16136" width="11.28515625" style="1" customWidth="1"/>
    <col min="16137" max="16137" width="22.140625" style="1" customWidth="1"/>
    <col min="16138" max="16138" width="9" style="1"/>
    <col min="16139" max="16139" width="15.85546875" style="1" customWidth="1"/>
    <col min="16140" max="16382" width="9" style="1"/>
    <col min="16383" max="16383" width="9" style="1" customWidth="1"/>
    <col min="16384" max="16384" width="9" style="1"/>
  </cols>
  <sheetData>
    <row r="1" spans="1:14" ht="125.1" customHeight="1" thickBot="1">
      <c r="L1" s="210"/>
    </row>
    <row r="2" spans="1:14" ht="30" customHeight="1" thickBot="1">
      <c r="C2" s="747" t="s">
        <v>116</v>
      </c>
      <c r="D2" s="748"/>
      <c r="E2" s="749"/>
      <c r="F2" s="747">
        <f>main!E14</f>
        <v>30</v>
      </c>
      <c r="G2" s="749"/>
      <c r="L2" s="315"/>
    </row>
    <row r="3" spans="1:14">
      <c r="B3" s="336"/>
      <c r="C3" s="336"/>
      <c r="D3" s="336"/>
      <c r="E3" s="336"/>
      <c r="F3" s="336"/>
      <c r="G3" s="336"/>
      <c r="H3" s="336"/>
      <c r="I3" s="336"/>
      <c r="J3" s="336"/>
      <c r="K3" s="336"/>
    </row>
    <row r="4" spans="1:14" ht="105.75" customHeight="1">
      <c r="A4" s="218">
        <v>-1</v>
      </c>
      <c r="B4" s="752" t="s">
        <v>215</v>
      </c>
      <c r="C4" s="753"/>
      <c r="D4" s="753"/>
      <c r="E4" s="753"/>
      <c r="F4" s="753"/>
      <c r="G4" s="753"/>
      <c r="H4" s="753"/>
      <c r="I4" s="754"/>
      <c r="J4" s="179"/>
      <c r="K4" s="20"/>
      <c r="L4" s="20"/>
    </row>
    <row r="5" spans="1:14" ht="41.25" customHeight="1">
      <c r="A5" s="218">
        <v>-2</v>
      </c>
      <c r="B5" s="755" t="s">
        <v>160</v>
      </c>
      <c r="C5" s="756"/>
      <c r="D5" s="756"/>
      <c r="E5" s="756"/>
      <c r="F5" s="756"/>
      <c r="G5" s="756"/>
      <c r="H5" s="756"/>
      <c r="I5" s="757"/>
      <c r="J5" s="179"/>
      <c r="K5" s="20"/>
      <c r="L5" s="20"/>
    </row>
    <row r="6" spans="1:14" ht="39.75" customHeight="1">
      <c r="A6" s="253" t="s">
        <v>127</v>
      </c>
      <c r="B6" s="758" t="s">
        <v>161</v>
      </c>
      <c r="C6" s="759"/>
      <c r="D6" s="759"/>
      <c r="E6" s="759"/>
      <c r="F6" s="759"/>
      <c r="G6" s="759"/>
      <c r="H6" s="759"/>
      <c r="I6" s="760"/>
      <c r="J6" s="179"/>
      <c r="K6" s="20"/>
      <c r="L6" s="20"/>
    </row>
    <row r="7" spans="1:14" ht="52.5" customHeight="1">
      <c r="A7" s="219" t="s">
        <v>128</v>
      </c>
      <c r="B7" s="750" t="s">
        <v>162</v>
      </c>
      <c r="C7" s="750"/>
      <c r="D7" s="750"/>
      <c r="E7" s="750"/>
      <c r="F7" s="750"/>
      <c r="G7" s="750"/>
      <c r="H7" s="750"/>
      <c r="I7" s="751"/>
      <c r="J7" s="179"/>
      <c r="K7" s="20"/>
      <c r="L7" s="20"/>
    </row>
    <row r="8" spans="1:14" ht="40.5" customHeight="1">
      <c r="D8" s="734"/>
      <c r="E8" s="734"/>
      <c r="F8" s="17"/>
      <c r="G8" s="17"/>
      <c r="H8" s="17"/>
      <c r="I8" s="17"/>
      <c r="J8" s="144"/>
    </row>
    <row r="9" spans="1:14">
      <c r="C9" s="734" t="s">
        <v>94</v>
      </c>
      <c r="D9" s="734"/>
      <c r="E9" s="734"/>
      <c r="F9" s="734"/>
      <c r="G9" s="734"/>
      <c r="H9" s="734"/>
      <c r="I9" s="734"/>
      <c r="J9" s="144"/>
      <c r="K9" s="17"/>
    </row>
    <row r="10" spans="1:14">
      <c r="B10" s="734" t="s">
        <v>174</v>
      </c>
      <c r="C10" s="734"/>
      <c r="D10" s="734"/>
      <c r="E10" s="734"/>
      <c r="F10" s="734"/>
      <c r="G10" s="734"/>
      <c r="H10" s="734"/>
      <c r="I10" s="734"/>
      <c r="J10" s="734"/>
      <c r="K10" s="734"/>
      <c r="L10" s="734"/>
    </row>
    <row r="11" spans="1:14" ht="11.25" customHeight="1">
      <c r="B11" s="17"/>
      <c r="C11" s="17"/>
      <c r="D11" s="17"/>
      <c r="E11" s="17"/>
      <c r="F11" s="17"/>
      <c r="G11" s="17"/>
      <c r="H11" s="17"/>
      <c r="I11" s="17"/>
      <c r="J11" s="144"/>
      <c r="K11" s="17"/>
      <c r="L11" s="17"/>
    </row>
    <row r="12" spans="1:14" ht="19.5">
      <c r="B12" s="739" t="s">
        <v>126</v>
      </c>
      <c r="C12" s="739"/>
      <c r="D12" s="306"/>
      <c r="E12" s="17"/>
      <c r="F12" s="17"/>
      <c r="G12" s="17"/>
      <c r="H12" s="17"/>
      <c r="I12" s="740"/>
      <c r="J12" s="740"/>
      <c r="K12" s="258"/>
      <c r="L12" s="254"/>
    </row>
    <row r="13" spans="1:14" ht="15.75" thickBot="1"/>
    <row r="14" spans="1:14" ht="68.25" thickTop="1">
      <c r="B14" s="229" t="s">
        <v>44</v>
      </c>
      <c r="C14" s="761" t="s">
        <v>130</v>
      </c>
      <c r="D14" s="762"/>
      <c r="E14" s="762"/>
      <c r="F14" s="763"/>
      <c r="G14" s="317" t="s">
        <v>93</v>
      </c>
      <c r="H14" s="231" t="s">
        <v>43</v>
      </c>
      <c r="I14" s="230" t="s">
        <v>195</v>
      </c>
      <c r="J14" s="230" t="s">
        <v>196</v>
      </c>
      <c r="K14" s="744" t="s">
        <v>193</v>
      </c>
      <c r="L14" s="745"/>
      <c r="M14" s="745"/>
      <c r="N14" s="746"/>
    </row>
    <row r="15" spans="1:14" ht="6.75" customHeight="1">
      <c r="B15" s="233"/>
      <c r="C15" s="764"/>
      <c r="D15" s="765"/>
      <c r="E15" s="765"/>
      <c r="F15" s="766"/>
      <c r="G15" s="318"/>
      <c r="H15" s="234"/>
      <c r="I15" s="235"/>
      <c r="J15" s="235"/>
      <c r="K15" s="767"/>
      <c r="L15" s="768"/>
      <c r="M15" s="768"/>
      <c r="N15" s="769"/>
    </row>
    <row r="16" spans="1:14" ht="93.75" customHeight="1">
      <c r="B16" s="232">
        <v>1</v>
      </c>
      <c r="C16" s="741" t="s">
        <v>192</v>
      </c>
      <c r="D16" s="742"/>
      <c r="E16" s="742"/>
      <c r="F16" s="743"/>
      <c r="G16" s="319" t="s">
        <v>194</v>
      </c>
      <c r="H16" s="295"/>
      <c r="I16" s="316" t="str">
        <f>HYPERLINK("equipment\"&amp;B16&amp;"\Equipment List","لیست تجهیزات کلیدی")</f>
        <v>لیست تجهیزات کلیدی</v>
      </c>
      <c r="J16" s="316" t="str">
        <f>HYPERLINK("equipment\"&amp;B16&amp;"\Ownership Doc","مدارک مالکیت/اجاره")</f>
        <v>مدارک مالکیت/اجاره</v>
      </c>
      <c r="K16" s="744" t="s">
        <v>193</v>
      </c>
      <c r="L16" s="745"/>
      <c r="M16" s="745"/>
      <c r="N16" s="746"/>
    </row>
    <row r="17" spans="2:14" ht="93.75" customHeight="1">
      <c r="B17" s="232">
        <v>2</v>
      </c>
      <c r="C17" s="741" t="s">
        <v>192</v>
      </c>
      <c r="D17" s="742"/>
      <c r="E17" s="742"/>
      <c r="F17" s="743"/>
      <c r="G17" s="319" t="s">
        <v>194</v>
      </c>
      <c r="H17" s="295"/>
      <c r="I17" s="316" t="str">
        <f t="shared" ref="I17:I18" si="0">HYPERLINK("equipment\"&amp;B17&amp;"\Equipment List","لیست تجهیزات کلیدی")</f>
        <v>لیست تجهیزات کلیدی</v>
      </c>
      <c r="J17" s="316" t="str">
        <f t="shared" ref="J17:J18" si="1">HYPERLINK("equipment\"&amp;B17&amp;"\Ownership Doc","مدارک مالکیت/اجاره")</f>
        <v>مدارک مالکیت/اجاره</v>
      </c>
      <c r="K17" s="744" t="s">
        <v>193</v>
      </c>
      <c r="L17" s="745"/>
      <c r="M17" s="745"/>
      <c r="N17" s="746"/>
    </row>
    <row r="18" spans="2:14" ht="93.75" customHeight="1">
      <c r="B18" s="232">
        <v>3</v>
      </c>
      <c r="C18" s="741" t="s">
        <v>192</v>
      </c>
      <c r="D18" s="742"/>
      <c r="E18" s="742"/>
      <c r="F18" s="743"/>
      <c r="G18" s="319" t="s">
        <v>194</v>
      </c>
      <c r="H18" s="295"/>
      <c r="I18" s="316" t="str">
        <f t="shared" si="0"/>
        <v>لیست تجهیزات کلیدی</v>
      </c>
      <c r="J18" s="316" t="str">
        <f t="shared" si="1"/>
        <v>مدارک مالکیت/اجاره</v>
      </c>
      <c r="K18" s="744" t="s">
        <v>193</v>
      </c>
      <c r="L18" s="745"/>
      <c r="M18" s="745"/>
      <c r="N18" s="746"/>
    </row>
    <row r="19" spans="2:14" ht="93.75" customHeight="1">
      <c r="B19" s="232">
        <v>4</v>
      </c>
      <c r="C19" s="741" t="s">
        <v>192</v>
      </c>
      <c r="D19" s="742"/>
      <c r="E19" s="742"/>
      <c r="F19" s="743"/>
      <c r="G19" s="319" t="s">
        <v>194</v>
      </c>
      <c r="H19" s="295"/>
      <c r="I19" s="316" t="str">
        <f t="shared" ref="I19:I20" si="2">HYPERLINK("equipment\"&amp;B19&amp;"\Equipment List","لیست تجهیزات کلیدی")</f>
        <v>لیست تجهیزات کلیدی</v>
      </c>
      <c r="J19" s="316" t="str">
        <f t="shared" ref="J19:J20" si="3">HYPERLINK("equipment\"&amp;B19&amp;"\Ownership Doc","مدارک مالکیت/اجاره")</f>
        <v>مدارک مالکیت/اجاره</v>
      </c>
      <c r="K19" s="744" t="s">
        <v>193</v>
      </c>
      <c r="L19" s="745"/>
      <c r="M19" s="745"/>
      <c r="N19" s="746"/>
    </row>
    <row r="20" spans="2:14" ht="93.75" customHeight="1">
      <c r="B20" s="232">
        <v>5</v>
      </c>
      <c r="C20" s="741" t="s">
        <v>192</v>
      </c>
      <c r="D20" s="742"/>
      <c r="E20" s="742"/>
      <c r="F20" s="743"/>
      <c r="G20" s="319" t="s">
        <v>194</v>
      </c>
      <c r="H20" s="295"/>
      <c r="I20" s="316" t="str">
        <f t="shared" si="2"/>
        <v>لیست تجهیزات کلیدی</v>
      </c>
      <c r="J20" s="316" t="str">
        <f t="shared" si="3"/>
        <v>مدارک مالکیت/اجاره</v>
      </c>
      <c r="K20" s="744" t="s">
        <v>193</v>
      </c>
      <c r="L20" s="745"/>
      <c r="M20" s="745"/>
      <c r="N20" s="746"/>
    </row>
    <row r="21" spans="2:14" ht="93.75" customHeight="1">
      <c r="B21" s="232">
        <v>6</v>
      </c>
      <c r="C21" s="741" t="s">
        <v>192</v>
      </c>
      <c r="D21" s="742"/>
      <c r="E21" s="742"/>
      <c r="F21" s="743"/>
      <c r="G21" s="319" t="s">
        <v>194</v>
      </c>
      <c r="H21" s="295"/>
      <c r="I21" s="316" t="str">
        <f t="shared" ref="I21" si="4">HYPERLINK("equipment\"&amp;B21&amp;"\Equipment List","لیست تجهیزات کلیدی")</f>
        <v>لیست تجهیزات کلیدی</v>
      </c>
      <c r="J21" s="316" t="str">
        <f t="shared" ref="J21" si="5">HYPERLINK("equipment\"&amp;B21&amp;"\Ownership Doc","مدارک مالکیت/اجاره")</f>
        <v>مدارک مالکیت/اجاره</v>
      </c>
      <c r="K21" s="744" t="s">
        <v>193</v>
      </c>
      <c r="L21" s="745"/>
      <c r="M21" s="745"/>
      <c r="N21" s="746"/>
    </row>
    <row r="22" spans="2:14" ht="21">
      <c r="B22" s="200"/>
      <c r="C22" s="203"/>
      <c r="D22" s="203"/>
      <c r="E22" s="203"/>
      <c r="F22" s="203"/>
      <c r="G22" s="203"/>
      <c r="H22" s="3"/>
      <c r="I22" s="252"/>
      <c r="J22" s="204"/>
      <c r="K22" s="205"/>
      <c r="L22" s="153"/>
    </row>
    <row r="23" spans="2:14" ht="15.75">
      <c r="B23" s="735" t="s">
        <v>91</v>
      </c>
      <c r="C23" s="736"/>
      <c r="D23" s="736"/>
      <c r="E23" s="736"/>
      <c r="F23" s="736"/>
      <c r="G23" s="736"/>
      <c r="H23" s="736"/>
      <c r="I23" s="736"/>
      <c r="J23" s="736"/>
      <c r="K23" s="736"/>
      <c r="L23" s="737"/>
    </row>
    <row r="24" spans="2:14" ht="22.5">
      <c r="H24" s="43" t="s">
        <v>111</v>
      </c>
      <c r="K24" s="296"/>
    </row>
    <row r="25" spans="2:14" ht="18">
      <c r="B25" s="738"/>
      <c r="C25" s="738"/>
      <c r="D25" s="738"/>
      <c r="E25" s="738"/>
      <c r="F25" s="738"/>
      <c r="G25" s="738"/>
      <c r="H25" s="738"/>
      <c r="I25" s="738"/>
      <c r="J25" s="738"/>
      <c r="K25" s="738"/>
      <c r="L25" s="738"/>
    </row>
    <row r="26" spans="2:14">
      <c r="B26" s="336"/>
      <c r="C26" s="336"/>
      <c r="D26" s="336"/>
      <c r="E26" s="336"/>
      <c r="F26" s="336"/>
      <c r="G26" s="336"/>
      <c r="H26" s="336"/>
      <c r="I26" s="336"/>
      <c r="J26" s="336"/>
      <c r="K26" s="336"/>
      <c r="L26" s="336"/>
    </row>
    <row r="29" spans="2:14">
      <c r="E29" s="733" t="s">
        <v>92</v>
      </c>
      <c r="F29" s="733"/>
      <c r="G29" s="733"/>
      <c r="H29" s="733"/>
      <c r="I29" s="733"/>
      <c r="J29" s="733"/>
      <c r="K29" s="733"/>
      <c r="L29" s="733"/>
    </row>
    <row r="33" spans="9:9">
      <c r="I33" s="152"/>
    </row>
  </sheetData>
  <protectedRanges>
    <protectedRange sqref="F16:F21" name="Range1"/>
    <protectedRange sqref="F22:G22" name="Range1_1"/>
    <protectedRange sqref="G16:G21" name="Range1_4"/>
  </protectedRanges>
  <dataConsolidate/>
  <mergeCells count="32">
    <mergeCell ref="C2:E2"/>
    <mergeCell ref="B7:I7"/>
    <mergeCell ref="B26:L26"/>
    <mergeCell ref="B3:K3"/>
    <mergeCell ref="B4:I4"/>
    <mergeCell ref="B5:I5"/>
    <mergeCell ref="B6:I6"/>
    <mergeCell ref="C9:I9"/>
    <mergeCell ref="C14:F14"/>
    <mergeCell ref="C16:F16"/>
    <mergeCell ref="C15:F15"/>
    <mergeCell ref="F2:G2"/>
    <mergeCell ref="C17:F17"/>
    <mergeCell ref="C18:F18"/>
    <mergeCell ref="K18:N18"/>
    <mergeCell ref="K15:N15"/>
    <mergeCell ref="E29:L29"/>
    <mergeCell ref="D8:E8"/>
    <mergeCell ref="B10:L10"/>
    <mergeCell ref="B23:L23"/>
    <mergeCell ref="B25:L25"/>
    <mergeCell ref="B12:C12"/>
    <mergeCell ref="I12:J12"/>
    <mergeCell ref="C19:F19"/>
    <mergeCell ref="K19:N19"/>
    <mergeCell ref="C20:F20"/>
    <mergeCell ref="K20:N20"/>
    <mergeCell ref="C21:F21"/>
    <mergeCell ref="K21:N21"/>
    <mergeCell ref="K14:N14"/>
    <mergeCell ref="K16:N16"/>
    <mergeCell ref="K17:N17"/>
  </mergeCells>
  <hyperlinks>
    <hyperlink ref="E29:L29" location="main!A1" display="بازگشت به صفحه اصلي"/>
  </hyperlinks>
  <pageMargins left="0.70866141732283472" right="0.70866141732283472" top="0.74803149606299213" bottom="0.74803149606299213" header="0.31496062992125984" footer="0.31496062992125984"/>
  <pageSetup paperSize="9" orientation="landscape" r:id="rId1"/>
  <drawing r:id="rId2"/>
  <legacyDrawing r:id="rId3"/>
  <oleObjects>
    <mc:AlternateContent xmlns:mc="http://schemas.openxmlformats.org/markup-compatibility/2006">
      <mc:Choice Requires="x14">
        <oleObject progId="MSPhotoEd.3" shapeId="6145" r:id="rId4">
          <objectPr defaultSize="0" autoPict="0" r:id="rId5">
            <anchor moveWithCells="1">
              <from>
                <xdr:col>1</xdr:col>
                <xdr:colOff>76200</xdr:colOff>
                <xdr:row>0</xdr:row>
                <xdr:rowOff>657225</xdr:rowOff>
              </from>
              <to>
                <xdr:col>2</xdr:col>
                <xdr:colOff>647700</xdr:colOff>
                <xdr:row>0</xdr:row>
                <xdr:rowOff>1438275</xdr:rowOff>
              </to>
            </anchor>
          </objectPr>
        </oleObject>
      </mc:Choice>
      <mc:Fallback>
        <oleObject progId="MSPhotoEd.3" shapeId="6145" r:id="rId4"/>
      </mc:Fallback>
    </mc:AlternateContent>
    <mc:AlternateContent xmlns:mc="http://schemas.openxmlformats.org/markup-compatibility/2006">
      <mc:Choice Requires="x14">
        <oleObject progId="MSPhotoEd.3" shapeId="6146" r:id="rId6">
          <objectPr defaultSize="0" autoPict="0" r:id="rId5">
            <anchor moveWithCells="1">
              <from>
                <xdr:col>1</xdr:col>
                <xdr:colOff>76200</xdr:colOff>
                <xdr:row>0</xdr:row>
                <xdr:rowOff>638175</xdr:rowOff>
              </from>
              <to>
                <xdr:col>2</xdr:col>
                <xdr:colOff>647700</xdr:colOff>
                <xdr:row>0</xdr:row>
                <xdr:rowOff>1419225</xdr:rowOff>
              </to>
            </anchor>
          </objectPr>
        </oleObject>
      </mc:Choice>
      <mc:Fallback>
        <oleObject progId="MSPhotoEd.3" shapeId="6146" r:id="rId6"/>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N60"/>
  <sheetViews>
    <sheetView rightToLeft="1" zoomScale="80" zoomScaleNormal="80" workbookViewId="0">
      <selection activeCell="K58" sqref="K58"/>
    </sheetView>
  </sheetViews>
  <sheetFormatPr defaultRowHeight="15"/>
  <cols>
    <col min="1" max="2" width="1" style="20" customWidth="1"/>
    <col min="3" max="3" width="4.42578125" style="20" bestFit="1" customWidth="1"/>
    <col min="4" max="4" width="6" style="20" bestFit="1" customWidth="1"/>
    <col min="5" max="5" width="16.7109375" style="308" bestFit="1" customWidth="1"/>
    <col min="6" max="6" width="15.140625" style="308" customWidth="1"/>
    <col min="7" max="7" width="12.85546875" style="308" customWidth="1"/>
    <col min="8" max="8" width="17.7109375" style="308" customWidth="1"/>
    <col min="9" max="9" width="19.85546875" style="308" customWidth="1"/>
    <col min="10" max="10" width="19.28515625" style="308" customWidth="1"/>
    <col min="11" max="11" width="18.140625" style="30" customWidth="1"/>
    <col min="12" max="12" width="12.28515625" style="30" customWidth="1"/>
    <col min="13" max="13" width="17.28515625" style="30" customWidth="1"/>
    <col min="14" max="260" width="9.140625" style="20"/>
    <col min="261" max="262" width="1" style="20" customWidth="1"/>
    <col min="263" max="263" width="3.28515625" style="20" customWidth="1"/>
    <col min="264" max="264" width="4.7109375" style="20" bestFit="1" customWidth="1"/>
    <col min="265" max="265" width="16.7109375" style="20" bestFit="1" customWidth="1"/>
    <col min="266" max="266" width="16.7109375" style="20" customWidth="1"/>
    <col min="267" max="267" width="15.7109375" style="20" bestFit="1" customWidth="1"/>
    <col min="268" max="268" width="13.28515625" style="20" customWidth="1"/>
    <col min="269" max="269" width="17.28515625" style="20" customWidth="1"/>
    <col min="270" max="516" width="9.140625" style="20"/>
    <col min="517" max="518" width="1" style="20" customWidth="1"/>
    <col min="519" max="519" width="3.28515625" style="20" customWidth="1"/>
    <col min="520" max="520" width="4.7109375" style="20" bestFit="1" customWidth="1"/>
    <col min="521" max="521" width="16.7109375" style="20" bestFit="1" customWidth="1"/>
    <col min="522" max="522" width="16.7109375" style="20" customWidth="1"/>
    <col min="523" max="523" width="15.7109375" style="20" bestFit="1" customWidth="1"/>
    <col min="524" max="524" width="13.28515625" style="20" customWidth="1"/>
    <col min="525" max="525" width="17.28515625" style="20" customWidth="1"/>
    <col min="526" max="772" width="9.140625" style="20"/>
    <col min="773" max="774" width="1" style="20" customWidth="1"/>
    <col min="775" max="775" width="3.28515625" style="20" customWidth="1"/>
    <col min="776" max="776" width="4.7109375" style="20" bestFit="1" customWidth="1"/>
    <col min="777" max="777" width="16.7109375" style="20" bestFit="1" customWidth="1"/>
    <col min="778" max="778" width="16.7109375" style="20" customWidth="1"/>
    <col min="779" max="779" width="15.7109375" style="20" bestFit="1" customWidth="1"/>
    <col min="780" max="780" width="13.28515625" style="20" customWidth="1"/>
    <col min="781" max="781" width="17.28515625" style="20" customWidth="1"/>
    <col min="782" max="1028" width="9.140625" style="20"/>
    <col min="1029" max="1030" width="1" style="20" customWidth="1"/>
    <col min="1031" max="1031" width="3.28515625" style="20" customWidth="1"/>
    <col min="1032" max="1032" width="4.7109375" style="20" bestFit="1" customWidth="1"/>
    <col min="1033" max="1033" width="16.7109375" style="20" bestFit="1" customWidth="1"/>
    <col min="1034" max="1034" width="16.7109375" style="20" customWidth="1"/>
    <col min="1035" max="1035" width="15.7109375" style="20" bestFit="1" customWidth="1"/>
    <col min="1036" max="1036" width="13.28515625" style="20" customWidth="1"/>
    <col min="1037" max="1037" width="17.28515625" style="20" customWidth="1"/>
    <col min="1038" max="1284" width="9.140625" style="20"/>
    <col min="1285" max="1286" width="1" style="20" customWidth="1"/>
    <col min="1287" max="1287" width="3.28515625" style="20" customWidth="1"/>
    <col min="1288" max="1288" width="4.7109375" style="20" bestFit="1" customWidth="1"/>
    <col min="1289" max="1289" width="16.7109375" style="20" bestFit="1" customWidth="1"/>
    <col min="1290" max="1290" width="16.7109375" style="20" customWidth="1"/>
    <col min="1291" max="1291" width="15.7109375" style="20" bestFit="1" customWidth="1"/>
    <col min="1292" max="1292" width="13.28515625" style="20" customWidth="1"/>
    <col min="1293" max="1293" width="17.28515625" style="20" customWidth="1"/>
    <col min="1294" max="1540" width="9.140625" style="20"/>
    <col min="1541" max="1542" width="1" style="20" customWidth="1"/>
    <col min="1543" max="1543" width="3.28515625" style="20" customWidth="1"/>
    <col min="1544" max="1544" width="4.7109375" style="20" bestFit="1" customWidth="1"/>
    <col min="1545" max="1545" width="16.7109375" style="20" bestFit="1" customWidth="1"/>
    <col min="1546" max="1546" width="16.7109375" style="20" customWidth="1"/>
    <col min="1547" max="1547" width="15.7109375" style="20" bestFit="1" customWidth="1"/>
    <col min="1548" max="1548" width="13.28515625" style="20" customWidth="1"/>
    <col min="1549" max="1549" width="17.28515625" style="20" customWidth="1"/>
    <col min="1550" max="1796" width="9.140625" style="20"/>
    <col min="1797" max="1798" width="1" style="20" customWidth="1"/>
    <col min="1799" max="1799" width="3.28515625" style="20" customWidth="1"/>
    <col min="1800" max="1800" width="4.7109375" style="20" bestFit="1" customWidth="1"/>
    <col min="1801" max="1801" width="16.7109375" style="20" bestFit="1" customWidth="1"/>
    <col min="1802" max="1802" width="16.7109375" style="20" customWidth="1"/>
    <col min="1803" max="1803" width="15.7109375" style="20" bestFit="1" customWidth="1"/>
    <col min="1804" max="1804" width="13.28515625" style="20" customWidth="1"/>
    <col min="1805" max="1805" width="17.28515625" style="20" customWidth="1"/>
    <col min="1806" max="2052" width="9.140625" style="20"/>
    <col min="2053" max="2054" width="1" style="20" customWidth="1"/>
    <col min="2055" max="2055" width="3.28515625" style="20" customWidth="1"/>
    <col min="2056" max="2056" width="4.7109375" style="20" bestFit="1" customWidth="1"/>
    <col min="2057" max="2057" width="16.7109375" style="20" bestFit="1" customWidth="1"/>
    <col min="2058" max="2058" width="16.7109375" style="20" customWidth="1"/>
    <col min="2059" max="2059" width="15.7109375" style="20" bestFit="1" customWidth="1"/>
    <col min="2060" max="2060" width="13.28515625" style="20" customWidth="1"/>
    <col min="2061" max="2061" width="17.28515625" style="20" customWidth="1"/>
    <col min="2062" max="2308" width="9.140625" style="20"/>
    <col min="2309" max="2310" width="1" style="20" customWidth="1"/>
    <col min="2311" max="2311" width="3.28515625" style="20" customWidth="1"/>
    <col min="2312" max="2312" width="4.7109375" style="20" bestFit="1" customWidth="1"/>
    <col min="2313" max="2313" width="16.7109375" style="20" bestFit="1" customWidth="1"/>
    <col min="2314" max="2314" width="16.7109375" style="20" customWidth="1"/>
    <col min="2315" max="2315" width="15.7109375" style="20" bestFit="1" customWidth="1"/>
    <col min="2316" max="2316" width="13.28515625" style="20" customWidth="1"/>
    <col min="2317" max="2317" width="17.28515625" style="20" customWidth="1"/>
    <col min="2318" max="2564" width="9.140625" style="20"/>
    <col min="2565" max="2566" width="1" style="20" customWidth="1"/>
    <col min="2567" max="2567" width="3.28515625" style="20" customWidth="1"/>
    <col min="2568" max="2568" width="4.7109375" style="20" bestFit="1" customWidth="1"/>
    <col min="2569" max="2569" width="16.7109375" style="20" bestFit="1" customWidth="1"/>
    <col min="2570" max="2570" width="16.7109375" style="20" customWidth="1"/>
    <col min="2571" max="2571" width="15.7109375" style="20" bestFit="1" customWidth="1"/>
    <col min="2572" max="2572" width="13.28515625" style="20" customWidth="1"/>
    <col min="2573" max="2573" width="17.28515625" style="20" customWidth="1"/>
    <col min="2574" max="2820" width="9.140625" style="20"/>
    <col min="2821" max="2822" width="1" style="20" customWidth="1"/>
    <col min="2823" max="2823" width="3.28515625" style="20" customWidth="1"/>
    <col min="2824" max="2824" width="4.7109375" style="20" bestFit="1" customWidth="1"/>
    <col min="2825" max="2825" width="16.7109375" style="20" bestFit="1" customWidth="1"/>
    <col min="2826" max="2826" width="16.7109375" style="20" customWidth="1"/>
    <col min="2827" max="2827" width="15.7109375" style="20" bestFit="1" customWidth="1"/>
    <col min="2828" max="2828" width="13.28515625" style="20" customWidth="1"/>
    <col min="2829" max="2829" width="17.28515625" style="20" customWidth="1"/>
    <col min="2830" max="3076" width="9.140625" style="20"/>
    <col min="3077" max="3078" width="1" style="20" customWidth="1"/>
    <col min="3079" max="3079" width="3.28515625" style="20" customWidth="1"/>
    <col min="3080" max="3080" width="4.7109375" style="20" bestFit="1" customWidth="1"/>
    <col min="3081" max="3081" width="16.7109375" style="20" bestFit="1" customWidth="1"/>
    <col min="3082" max="3082" width="16.7109375" style="20" customWidth="1"/>
    <col min="3083" max="3083" width="15.7109375" style="20" bestFit="1" customWidth="1"/>
    <col min="3084" max="3084" width="13.28515625" style="20" customWidth="1"/>
    <col min="3085" max="3085" width="17.28515625" style="20" customWidth="1"/>
    <col min="3086" max="3332" width="9.140625" style="20"/>
    <col min="3333" max="3334" width="1" style="20" customWidth="1"/>
    <col min="3335" max="3335" width="3.28515625" style="20" customWidth="1"/>
    <col min="3336" max="3336" width="4.7109375" style="20" bestFit="1" customWidth="1"/>
    <col min="3337" max="3337" width="16.7109375" style="20" bestFit="1" customWidth="1"/>
    <col min="3338" max="3338" width="16.7109375" style="20" customWidth="1"/>
    <col min="3339" max="3339" width="15.7109375" style="20" bestFit="1" customWidth="1"/>
    <col min="3340" max="3340" width="13.28515625" style="20" customWidth="1"/>
    <col min="3341" max="3341" width="17.28515625" style="20" customWidth="1"/>
    <col min="3342" max="3588" width="9.140625" style="20"/>
    <col min="3589" max="3590" width="1" style="20" customWidth="1"/>
    <col min="3591" max="3591" width="3.28515625" style="20" customWidth="1"/>
    <col min="3592" max="3592" width="4.7109375" style="20" bestFit="1" customWidth="1"/>
    <col min="3593" max="3593" width="16.7109375" style="20" bestFit="1" customWidth="1"/>
    <col min="3594" max="3594" width="16.7109375" style="20" customWidth="1"/>
    <col min="3595" max="3595" width="15.7109375" style="20" bestFit="1" customWidth="1"/>
    <col min="3596" max="3596" width="13.28515625" style="20" customWidth="1"/>
    <col min="3597" max="3597" width="17.28515625" style="20" customWidth="1"/>
    <col min="3598" max="3844" width="9.140625" style="20"/>
    <col min="3845" max="3846" width="1" style="20" customWidth="1"/>
    <col min="3847" max="3847" width="3.28515625" style="20" customWidth="1"/>
    <col min="3848" max="3848" width="4.7109375" style="20" bestFit="1" customWidth="1"/>
    <col min="3849" max="3849" width="16.7109375" style="20" bestFit="1" customWidth="1"/>
    <col min="3850" max="3850" width="16.7109375" style="20" customWidth="1"/>
    <col min="3851" max="3851" width="15.7109375" style="20" bestFit="1" customWidth="1"/>
    <col min="3852" max="3852" width="13.28515625" style="20" customWidth="1"/>
    <col min="3853" max="3853" width="17.28515625" style="20" customWidth="1"/>
    <col min="3854" max="4100" width="9.140625" style="20"/>
    <col min="4101" max="4102" width="1" style="20" customWidth="1"/>
    <col min="4103" max="4103" width="3.28515625" style="20" customWidth="1"/>
    <col min="4104" max="4104" width="4.7109375" style="20" bestFit="1" customWidth="1"/>
    <col min="4105" max="4105" width="16.7109375" style="20" bestFit="1" customWidth="1"/>
    <col min="4106" max="4106" width="16.7109375" style="20" customWidth="1"/>
    <col min="4107" max="4107" width="15.7109375" style="20" bestFit="1" customWidth="1"/>
    <col min="4108" max="4108" width="13.28515625" style="20" customWidth="1"/>
    <col min="4109" max="4109" width="17.28515625" style="20" customWidth="1"/>
    <col min="4110" max="4356" width="9.140625" style="20"/>
    <col min="4357" max="4358" width="1" style="20" customWidth="1"/>
    <col min="4359" max="4359" width="3.28515625" style="20" customWidth="1"/>
    <col min="4360" max="4360" width="4.7109375" style="20" bestFit="1" customWidth="1"/>
    <col min="4361" max="4361" width="16.7109375" style="20" bestFit="1" customWidth="1"/>
    <col min="4362" max="4362" width="16.7109375" style="20" customWidth="1"/>
    <col min="4363" max="4363" width="15.7109375" style="20" bestFit="1" customWidth="1"/>
    <col min="4364" max="4364" width="13.28515625" style="20" customWidth="1"/>
    <col min="4365" max="4365" width="17.28515625" style="20" customWidth="1"/>
    <col min="4366" max="4612" width="9.140625" style="20"/>
    <col min="4613" max="4614" width="1" style="20" customWidth="1"/>
    <col min="4615" max="4615" width="3.28515625" style="20" customWidth="1"/>
    <col min="4616" max="4616" width="4.7109375" style="20" bestFit="1" customWidth="1"/>
    <col min="4617" max="4617" width="16.7109375" style="20" bestFit="1" customWidth="1"/>
    <col min="4618" max="4618" width="16.7109375" style="20" customWidth="1"/>
    <col min="4619" max="4619" width="15.7109375" style="20" bestFit="1" customWidth="1"/>
    <col min="4620" max="4620" width="13.28515625" style="20" customWidth="1"/>
    <col min="4621" max="4621" width="17.28515625" style="20" customWidth="1"/>
    <col min="4622" max="4868" width="9.140625" style="20"/>
    <col min="4869" max="4870" width="1" style="20" customWidth="1"/>
    <col min="4871" max="4871" width="3.28515625" style="20" customWidth="1"/>
    <col min="4872" max="4872" width="4.7109375" style="20" bestFit="1" customWidth="1"/>
    <col min="4873" max="4873" width="16.7109375" style="20" bestFit="1" customWidth="1"/>
    <col min="4874" max="4874" width="16.7109375" style="20" customWidth="1"/>
    <col min="4875" max="4875" width="15.7109375" style="20" bestFit="1" customWidth="1"/>
    <col min="4876" max="4876" width="13.28515625" style="20" customWidth="1"/>
    <col min="4877" max="4877" width="17.28515625" style="20" customWidth="1"/>
    <col min="4878" max="5124" width="9.140625" style="20"/>
    <col min="5125" max="5126" width="1" style="20" customWidth="1"/>
    <col min="5127" max="5127" width="3.28515625" style="20" customWidth="1"/>
    <col min="5128" max="5128" width="4.7109375" style="20" bestFit="1" customWidth="1"/>
    <col min="5129" max="5129" width="16.7109375" style="20" bestFit="1" customWidth="1"/>
    <col min="5130" max="5130" width="16.7109375" style="20" customWidth="1"/>
    <col min="5131" max="5131" width="15.7109375" style="20" bestFit="1" customWidth="1"/>
    <col min="5132" max="5132" width="13.28515625" style="20" customWidth="1"/>
    <col min="5133" max="5133" width="17.28515625" style="20" customWidth="1"/>
    <col min="5134" max="5380" width="9.140625" style="20"/>
    <col min="5381" max="5382" width="1" style="20" customWidth="1"/>
    <col min="5383" max="5383" width="3.28515625" style="20" customWidth="1"/>
    <col min="5384" max="5384" width="4.7109375" style="20" bestFit="1" customWidth="1"/>
    <col min="5385" max="5385" width="16.7109375" style="20" bestFit="1" customWidth="1"/>
    <col min="5386" max="5386" width="16.7109375" style="20" customWidth="1"/>
    <col min="5387" max="5387" width="15.7109375" style="20" bestFit="1" customWidth="1"/>
    <col min="5388" max="5388" width="13.28515625" style="20" customWidth="1"/>
    <col min="5389" max="5389" width="17.28515625" style="20" customWidth="1"/>
    <col min="5390" max="5636" width="9.140625" style="20"/>
    <col min="5637" max="5638" width="1" style="20" customWidth="1"/>
    <col min="5639" max="5639" width="3.28515625" style="20" customWidth="1"/>
    <col min="5640" max="5640" width="4.7109375" style="20" bestFit="1" customWidth="1"/>
    <col min="5641" max="5641" width="16.7109375" style="20" bestFit="1" customWidth="1"/>
    <col min="5642" max="5642" width="16.7109375" style="20" customWidth="1"/>
    <col min="5643" max="5643" width="15.7109375" style="20" bestFit="1" customWidth="1"/>
    <col min="5644" max="5644" width="13.28515625" style="20" customWidth="1"/>
    <col min="5645" max="5645" width="17.28515625" style="20" customWidth="1"/>
    <col min="5646" max="5892" width="9.140625" style="20"/>
    <col min="5893" max="5894" width="1" style="20" customWidth="1"/>
    <col min="5895" max="5895" width="3.28515625" style="20" customWidth="1"/>
    <col min="5896" max="5896" width="4.7109375" style="20" bestFit="1" customWidth="1"/>
    <col min="5897" max="5897" width="16.7109375" style="20" bestFit="1" customWidth="1"/>
    <col min="5898" max="5898" width="16.7109375" style="20" customWidth="1"/>
    <col min="5899" max="5899" width="15.7109375" style="20" bestFit="1" customWidth="1"/>
    <col min="5900" max="5900" width="13.28515625" style="20" customWidth="1"/>
    <col min="5901" max="5901" width="17.28515625" style="20" customWidth="1"/>
    <col min="5902" max="6148" width="9.140625" style="20"/>
    <col min="6149" max="6150" width="1" style="20" customWidth="1"/>
    <col min="6151" max="6151" width="3.28515625" style="20" customWidth="1"/>
    <col min="6152" max="6152" width="4.7109375" style="20" bestFit="1" customWidth="1"/>
    <col min="6153" max="6153" width="16.7109375" style="20" bestFit="1" customWidth="1"/>
    <col min="6154" max="6154" width="16.7109375" style="20" customWidth="1"/>
    <col min="6155" max="6155" width="15.7109375" style="20" bestFit="1" customWidth="1"/>
    <col min="6156" max="6156" width="13.28515625" style="20" customWidth="1"/>
    <col min="6157" max="6157" width="17.28515625" style="20" customWidth="1"/>
    <col min="6158" max="6404" width="9.140625" style="20"/>
    <col min="6405" max="6406" width="1" style="20" customWidth="1"/>
    <col min="6407" max="6407" width="3.28515625" style="20" customWidth="1"/>
    <col min="6408" max="6408" width="4.7109375" style="20" bestFit="1" customWidth="1"/>
    <col min="6409" max="6409" width="16.7109375" style="20" bestFit="1" customWidth="1"/>
    <col min="6410" max="6410" width="16.7109375" style="20" customWidth="1"/>
    <col min="6411" max="6411" width="15.7109375" style="20" bestFit="1" customWidth="1"/>
    <col min="6412" max="6412" width="13.28515625" style="20" customWidth="1"/>
    <col min="6413" max="6413" width="17.28515625" style="20" customWidth="1"/>
    <col min="6414" max="6660" width="9.140625" style="20"/>
    <col min="6661" max="6662" width="1" style="20" customWidth="1"/>
    <col min="6663" max="6663" width="3.28515625" style="20" customWidth="1"/>
    <col min="6664" max="6664" width="4.7109375" style="20" bestFit="1" customWidth="1"/>
    <col min="6665" max="6665" width="16.7109375" style="20" bestFit="1" customWidth="1"/>
    <col min="6666" max="6666" width="16.7109375" style="20" customWidth="1"/>
    <col min="6667" max="6667" width="15.7109375" style="20" bestFit="1" customWidth="1"/>
    <col min="6668" max="6668" width="13.28515625" style="20" customWidth="1"/>
    <col min="6669" max="6669" width="17.28515625" style="20" customWidth="1"/>
    <col min="6670" max="6916" width="9.140625" style="20"/>
    <col min="6917" max="6918" width="1" style="20" customWidth="1"/>
    <col min="6919" max="6919" width="3.28515625" style="20" customWidth="1"/>
    <col min="6920" max="6920" width="4.7109375" style="20" bestFit="1" customWidth="1"/>
    <col min="6921" max="6921" width="16.7109375" style="20" bestFit="1" customWidth="1"/>
    <col min="6922" max="6922" width="16.7109375" style="20" customWidth="1"/>
    <col min="6923" max="6923" width="15.7109375" style="20" bestFit="1" customWidth="1"/>
    <col min="6924" max="6924" width="13.28515625" style="20" customWidth="1"/>
    <col min="6925" max="6925" width="17.28515625" style="20" customWidth="1"/>
    <col min="6926" max="7172" width="9.140625" style="20"/>
    <col min="7173" max="7174" width="1" style="20" customWidth="1"/>
    <col min="7175" max="7175" width="3.28515625" style="20" customWidth="1"/>
    <col min="7176" max="7176" width="4.7109375" style="20" bestFit="1" customWidth="1"/>
    <col min="7177" max="7177" width="16.7109375" style="20" bestFit="1" customWidth="1"/>
    <col min="7178" max="7178" width="16.7109375" style="20" customWidth="1"/>
    <col min="7179" max="7179" width="15.7109375" style="20" bestFit="1" customWidth="1"/>
    <col min="7180" max="7180" width="13.28515625" style="20" customWidth="1"/>
    <col min="7181" max="7181" width="17.28515625" style="20" customWidth="1"/>
    <col min="7182" max="7428" width="9.140625" style="20"/>
    <col min="7429" max="7430" width="1" style="20" customWidth="1"/>
    <col min="7431" max="7431" width="3.28515625" style="20" customWidth="1"/>
    <col min="7432" max="7432" width="4.7109375" style="20" bestFit="1" customWidth="1"/>
    <col min="7433" max="7433" width="16.7109375" style="20" bestFit="1" customWidth="1"/>
    <col min="7434" max="7434" width="16.7109375" style="20" customWidth="1"/>
    <col min="7435" max="7435" width="15.7109375" style="20" bestFit="1" customWidth="1"/>
    <col min="7436" max="7436" width="13.28515625" style="20" customWidth="1"/>
    <col min="7437" max="7437" width="17.28515625" style="20" customWidth="1"/>
    <col min="7438" max="7684" width="9.140625" style="20"/>
    <col min="7685" max="7686" width="1" style="20" customWidth="1"/>
    <col min="7687" max="7687" width="3.28515625" style="20" customWidth="1"/>
    <col min="7688" max="7688" width="4.7109375" style="20" bestFit="1" customWidth="1"/>
    <col min="7689" max="7689" width="16.7109375" style="20" bestFit="1" customWidth="1"/>
    <col min="7690" max="7690" width="16.7109375" style="20" customWidth="1"/>
    <col min="7691" max="7691" width="15.7109375" style="20" bestFit="1" customWidth="1"/>
    <col min="7692" max="7692" width="13.28515625" style="20" customWidth="1"/>
    <col min="7693" max="7693" width="17.28515625" style="20" customWidth="1"/>
    <col min="7694" max="7940" width="9.140625" style="20"/>
    <col min="7941" max="7942" width="1" style="20" customWidth="1"/>
    <col min="7943" max="7943" width="3.28515625" style="20" customWidth="1"/>
    <col min="7944" max="7944" width="4.7109375" style="20" bestFit="1" customWidth="1"/>
    <col min="7945" max="7945" width="16.7109375" style="20" bestFit="1" customWidth="1"/>
    <col min="7946" max="7946" width="16.7109375" style="20" customWidth="1"/>
    <col min="7947" max="7947" width="15.7109375" style="20" bestFit="1" customWidth="1"/>
    <col min="7948" max="7948" width="13.28515625" style="20" customWidth="1"/>
    <col min="7949" max="7949" width="17.28515625" style="20" customWidth="1"/>
    <col min="7950" max="8196" width="9.140625" style="20"/>
    <col min="8197" max="8198" width="1" style="20" customWidth="1"/>
    <col min="8199" max="8199" width="3.28515625" style="20" customWidth="1"/>
    <col min="8200" max="8200" width="4.7109375" style="20" bestFit="1" customWidth="1"/>
    <col min="8201" max="8201" width="16.7109375" style="20" bestFit="1" customWidth="1"/>
    <col min="8202" max="8202" width="16.7109375" style="20" customWidth="1"/>
    <col min="8203" max="8203" width="15.7109375" style="20" bestFit="1" customWidth="1"/>
    <col min="8204" max="8204" width="13.28515625" style="20" customWidth="1"/>
    <col min="8205" max="8205" width="17.28515625" style="20" customWidth="1"/>
    <col min="8206" max="8452" width="9.140625" style="20"/>
    <col min="8453" max="8454" width="1" style="20" customWidth="1"/>
    <col min="8455" max="8455" width="3.28515625" style="20" customWidth="1"/>
    <col min="8456" max="8456" width="4.7109375" style="20" bestFit="1" customWidth="1"/>
    <col min="8457" max="8457" width="16.7109375" style="20" bestFit="1" customWidth="1"/>
    <col min="8458" max="8458" width="16.7109375" style="20" customWidth="1"/>
    <col min="8459" max="8459" width="15.7109375" style="20" bestFit="1" customWidth="1"/>
    <col min="8460" max="8460" width="13.28515625" style="20" customWidth="1"/>
    <col min="8461" max="8461" width="17.28515625" style="20" customWidth="1"/>
    <col min="8462" max="8708" width="9.140625" style="20"/>
    <col min="8709" max="8710" width="1" style="20" customWidth="1"/>
    <col min="8711" max="8711" width="3.28515625" style="20" customWidth="1"/>
    <col min="8712" max="8712" width="4.7109375" style="20" bestFit="1" customWidth="1"/>
    <col min="8713" max="8713" width="16.7109375" style="20" bestFit="1" customWidth="1"/>
    <col min="8714" max="8714" width="16.7109375" style="20" customWidth="1"/>
    <col min="8715" max="8715" width="15.7109375" style="20" bestFit="1" customWidth="1"/>
    <col min="8716" max="8716" width="13.28515625" style="20" customWidth="1"/>
    <col min="8717" max="8717" width="17.28515625" style="20" customWidth="1"/>
    <col min="8718" max="8964" width="9.140625" style="20"/>
    <col min="8965" max="8966" width="1" style="20" customWidth="1"/>
    <col min="8967" max="8967" width="3.28515625" style="20" customWidth="1"/>
    <col min="8968" max="8968" width="4.7109375" style="20" bestFit="1" customWidth="1"/>
    <col min="8969" max="8969" width="16.7109375" style="20" bestFit="1" customWidth="1"/>
    <col min="8970" max="8970" width="16.7109375" style="20" customWidth="1"/>
    <col min="8971" max="8971" width="15.7109375" style="20" bestFit="1" customWidth="1"/>
    <col min="8972" max="8972" width="13.28515625" style="20" customWidth="1"/>
    <col min="8973" max="8973" width="17.28515625" style="20" customWidth="1"/>
    <col min="8974" max="9220" width="9.140625" style="20"/>
    <col min="9221" max="9222" width="1" style="20" customWidth="1"/>
    <col min="9223" max="9223" width="3.28515625" style="20" customWidth="1"/>
    <col min="9224" max="9224" width="4.7109375" style="20" bestFit="1" customWidth="1"/>
    <col min="9225" max="9225" width="16.7109375" style="20" bestFit="1" customWidth="1"/>
    <col min="9226" max="9226" width="16.7109375" style="20" customWidth="1"/>
    <col min="9227" max="9227" width="15.7109375" style="20" bestFit="1" customWidth="1"/>
    <col min="9228" max="9228" width="13.28515625" style="20" customWidth="1"/>
    <col min="9229" max="9229" width="17.28515625" style="20" customWidth="1"/>
    <col min="9230" max="9476" width="9.140625" style="20"/>
    <col min="9477" max="9478" width="1" style="20" customWidth="1"/>
    <col min="9479" max="9479" width="3.28515625" style="20" customWidth="1"/>
    <col min="9480" max="9480" width="4.7109375" style="20" bestFit="1" customWidth="1"/>
    <col min="9481" max="9481" width="16.7109375" style="20" bestFit="1" customWidth="1"/>
    <col min="9482" max="9482" width="16.7109375" style="20" customWidth="1"/>
    <col min="9483" max="9483" width="15.7109375" style="20" bestFit="1" customWidth="1"/>
    <col min="9484" max="9484" width="13.28515625" style="20" customWidth="1"/>
    <col min="9485" max="9485" width="17.28515625" style="20" customWidth="1"/>
    <col min="9486" max="9732" width="9.140625" style="20"/>
    <col min="9733" max="9734" width="1" style="20" customWidth="1"/>
    <col min="9735" max="9735" width="3.28515625" style="20" customWidth="1"/>
    <col min="9736" max="9736" width="4.7109375" style="20" bestFit="1" customWidth="1"/>
    <col min="9737" max="9737" width="16.7109375" style="20" bestFit="1" customWidth="1"/>
    <col min="9738" max="9738" width="16.7109375" style="20" customWidth="1"/>
    <col min="9739" max="9739" width="15.7109375" style="20" bestFit="1" customWidth="1"/>
    <col min="9740" max="9740" width="13.28515625" style="20" customWidth="1"/>
    <col min="9741" max="9741" width="17.28515625" style="20" customWidth="1"/>
    <col min="9742" max="9988" width="9.140625" style="20"/>
    <col min="9989" max="9990" width="1" style="20" customWidth="1"/>
    <col min="9991" max="9991" width="3.28515625" style="20" customWidth="1"/>
    <col min="9992" max="9992" width="4.7109375" style="20" bestFit="1" customWidth="1"/>
    <col min="9993" max="9993" width="16.7109375" style="20" bestFit="1" customWidth="1"/>
    <col min="9994" max="9994" width="16.7109375" style="20" customWidth="1"/>
    <col min="9995" max="9995" width="15.7109375" style="20" bestFit="1" customWidth="1"/>
    <col min="9996" max="9996" width="13.28515625" style="20" customWidth="1"/>
    <col min="9997" max="9997" width="17.28515625" style="20" customWidth="1"/>
    <col min="9998" max="10244" width="9.140625" style="20"/>
    <col min="10245" max="10246" width="1" style="20" customWidth="1"/>
    <col min="10247" max="10247" width="3.28515625" style="20" customWidth="1"/>
    <col min="10248" max="10248" width="4.7109375" style="20" bestFit="1" customWidth="1"/>
    <col min="10249" max="10249" width="16.7109375" style="20" bestFit="1" customWidth="1"/>
    <col min="10250" max="10250" width="16.7109375" style="20" customWidth="1"/>
    <col min="10251" max="10251" width="15.7109375" style="20" bestFit="1" customWidth="1"/>
    <col min="10252" max="10252" width="13.28515625" style="20" customWidth="1"/>
    <col min="10253" max="10253" width="17.28515625" style="20" customWidth="1"/>
    <col min="10254" max="10500" width="9.140625" style="20"/>
    <col min="10501" max="10502" width="1" style="20" customWidth="1"/>
    <col min="10503" max="10503" width="3.28515625" style="20" customWidth="1"/>
    <col min="10504" max="10504" width="4.7109375" style="20" bestFit="1" customWidth="1"/>
    <col min="10505" max="10505" width="16.7109375" style="20" bestFit="1" customWidth="1"/>
    <col min="10506" max="10506" width="16.7109375" style="20" customWidth="1"/>
    <col min="10507" max="10507" width="15.7109375" style="20" bestFit="1" customWidth="1"/>
    <col min="10508" max="10508" width="13.28515625" style="20" customWidth="1"/>
    <col min="10509" max="10509" width="17.28515625" style="20" customWidth="1"/>
    <col min="10510" max="10756" width="9.140625" style="20"/>
    <col min="10757" max="10758" width="1" style="20" customWidth="1"/>
    <col min="10759" max="10759" width="3.28515625" style="20" customWidth="1"/>
    <col min="10760" max="10760" width="4.7109375" style="20" bestFit="1" customWidth="1"/>
    <col min="10761" max="10761" width="16.7109375" style="20" bestFit="1" customWidth="1"/>
    <col min="10762" max="10762" width="16.7109375" style="20" customWidth="1"/>
    <col min="10763" max="10763" width="15.7109375" style="20" bestFit="1" customWidth="1"/>
    <col min="10764" max="10764" width="13.28515625" style="20" customWidth="1"/>
    <col min="10765" max="10765" width="17.28515625" style="20" customWidth="1"/>
    <col min="10766" max="11012" width="9.140625" style="20"/>
    <col min="11013" max="11014" width="1" style="20" customWidth="1"/>
    <col min="11015" max="11015" width="3.28515625" style="20" customWidth="1"/>
    <col min="11016" max="11016" width="4.7109375" style="20" bestFit="1" customWidth="1"/>
    <col min="11017" max="11017" width="16.7109375" style="20" bestFit="1" customWidth="1"/>
    <col min="11018" max="11018" width="16.7109375" style="20" customWidth="1"/>
    <col min="11019" max="11019" width="15.7109375" style="20" bestFit="1" customWidth="1"/>
    <col min="11020" max="11020" width="13.28515625" style="20" customWidth="1"/>
    <col min="11021" max="11021" width="17.28515625" style="20" customWidth="1"/>
    <col min="11022" max="11268" width="9.140625" style="20"/>
    <col min="11269" max="11270" width="1" style="20" customWidth="1"/>
    <col min="11271" max="11271" width="3.28515625" style="20" customWidth="1"/>
    <col min="11272" max="11272" width="4.7109375" style="20" bestFit="1" customWidth="1"/>
    <col min="11273" max="11273" width="16.7109375" style="20" bestFit="1" customWidth="1"/>
    <col min="11274" max="11274" width="16.7109375" style="20" customWidth="1"/>
    <col min="11275" max="11275" width="15.7109375" style="20" bestFit="1" customWidth="1"/>
    <col min="11276" max="11276" width="13.28515625" style="20" customWidth="1"/>
    <col min="11277" max="11277" width="17.28515625" style="20" customWidth="1"/>
    <col min="11278" max="11524" width="9.140625" style="20"/>
    <col min="11525" max="11526" width="1" style="20" customWidth="1"/>
    <col min="11527" max="11527" width="3.28515625" style="20" customWidth="1"/>
    <col min="11528" max="11528" width="4.7109375" style="20" bestFit="1" customWidth="1"/>
    <col min="11529" max="11529" width="16.7109375" style="20" bestFit="1" customWidth="1"/>
    <col min="11530" max="11530" width="16.7109375" style="20" customWidth="1"/>
    <col min="11531" max="11531" width="15.7109375" style="20" bestFit="1" customWidth="1"/>
    <col min="11532" max="11532" width="13.28515625" style="20" customWidth="1"/>
    <col min="11533" max="11533" width="17.28515625" style="20" customWidth="1"/>
    <col min="11534" max="11780" width="9.140625" style="20"/>
    <col min="11781" max="11782" width="1" style="20" customWidth="1"/>
    <col min="11783" max="11783" width="3.28515625" style="20" customWidth="1"/>
    <col min="11784" max="11784" width="4.7109375" style="20" bestFit="1" customWidth="1"/>
    <col min="11785" max="11785" width="16.7109375" style="20" bestFit="1" customWidth="1"/>
    <col min="11786" max="11786" width="16.7109375" style="20" customWidth="1"/>
    <col min="11787" max="11787" width="15.7109375" style="20" bestFit="1" customWidth="1"/>
    <col min="11788" max="11788" width="13.28515625" style="20" customWidth="1"/>
    <col min="11789" max="11789" width="17.28515625" style="20" customWidth="1"/>
    <col min="11790" max="12036" width="9.140625" style="20"/>
    <col min="12037" max="12038" width="1" style="20" customWidth="1"/>
    <col min="12039" max="12039" width="3.28515625" style="20" customWidth="1"/>
    <col min="12040" max="12040" width="4.7109375" style="20" bestFit="1" customWidth="1"/>
    <col min="12041" max="12041" width="16.7109375" style="20" bestFit="1" customWidth="1"/>
    <col min="12042" max="12042" width="16.7109375" style="20" customWidth="1"/>
    <col min="12043" max="12043" width="15.7109375" style="20" bestFit="1" customWidth="1"/>
    <col min="12044" max="12044" width="13.28515625" style="20" customWidth="1"/>
    <col min="12045" max="12045" width="17.28515625" style="20" customWidth="1"/>
    <col min="12046" max="12292" width="9.140625" style="20"/>
    <col min="12293" max="12294" width="1" style="20" customWidth="1"/>
    <col min="12295" max="12295" width="3.28515625" style="20" customWidth="1"/>
    <col min="12296" max="12296" width="4.7109375" style="20" bestFit="1" customWidth="1"/>
    <col min="12297" max="12297" width="16.7109375" style="20" bestFit="1" customWidth="1"/>
    <col min="12298" max="12298" width="16.7109375" style="20" customWidth="1"/>
    <col min="12299" max="12299" width="15.7109375" style="20" bestFit="1" customWidth="1"/>
    <col min="12300" max="12300" width="13.28515625" style="20" customWidth="1"/>
    <col min="12301" max="12301" width="17.28515625" style="20" customWidth="1"/>
    <col min="12302" max="12548" width="9.140625" style="20"/>
    <col min="12549" max="12550" width="1" style="20" customWidth="1"/>
    <col min="12551" max="12551" width="3.28515625" style="20" customWidth="1"/>
    <col min="12552" max="12552" width="4.7109375" style="20" bestFit="1" customWidth="1"/>
    <col min="12553" max="12553" width="16.7109375" style="20" bestFit="1" customWidth="1"/>
    <col min="12554" max="12554" width="16.7109375" style="20" customWidth="1"/>
    <col min="12555" max="12555" width="15.7109375" style="20" bestFit="1" customWidth="1"/>
    <col min="12556" max="12556" width="13.28515625" style="20" customWidth="1"/>
    <col min="12557" max="12557" width="17.28515625" style="20" customWidth="1"/>
    <col min="12558" max="12804" width="9.140625" style="20"/>
    <col min="12805" max="12806" width="1" style="20" customWidth="1"/>
    <col min="12807" max="12807" width="3.28515625" style="20" customWidth="1"/>
    <col min="12808" max="12808" width="4.7109375" style="20" bestFit="1" customWidth="1"/>
    <col min="12809" max="12809" width="16.7109375" style="20" bestFit="1" customWidth="1"/>
    <col min="12810" max="12810" width="16.7109375" style="20" customWidth="1"/>
    <col min="12811" max="12811" width="15.7109375" style="20" bestFit="1" customWidth="1"/>
    <col min="12812" max="12812" width="13.28515625" style="20" customWidth="1"/>
    <col min="12813" max="12813" width="17.28515625" style="20" customWidth="1"/>
    <col min="12814" max="13060" width="9.140625" style="20"/>
    <col min="13061" max="13062" width="1" style="20" customWidth="1"/>
    <col min="13063" max="13063" width="3.28515625" style="20" customWidth="1"/>
    <col min="13064" max="13064" width="4.7109375" style="20" bestFit="1" customWidth="1"/>
    <col min="13065" max="13065" width="16.7109375" style="20" bestFit="1" customWidth="1"/>
    <col min="13066" max="13066" width="16.7109375" style="20" customWidth="1"/>
    <col min="13067" max="13067" width="15.7109375" style="20" bestFit="1" customWidth="1"/>
    <col min="13068" max="13068" width="13.28515625" style="20" customWidth="1"/>
    <col min="13069" max="13069" width="17.28515625" style="20" customWidth="1"/>
    <col min="13070" max="13316" width="9.140625" style="20"/>
    <col min="13317" max="13318" width="1" style="20" customWidth="1"/>
    <col min="13319" max="13319" width="3.28515625" style="20" customWidth="1"/>
    <col min="13320" max="13320" width="4.7109375" style="20" bestFit="1" customWidth="1"/>
    <col min="13321" max="13321" width="16.7109375" style="20" bestFit="1" customWidth="1"/>
    <col min="13322" max="13322" width="16.7109375" style="20" customWidth="1"/>
    <col min="13323" max="13323" width="15.7109375" style="20" bestFit="1" customWidth="1"/>
    <col min="13324" max="13324" width="13.28515625" style="20" customWidth="1"/>
    <col min="13325" max="13325" width="17.28515625" style="20" customWidth="1"/>
    <col min="13326" max="13572" width="9.140625" style="20"/>
    <col min="13573" max="13574" width="1" style="20" customWidth="1"/>
    <col min="13575" max="13575" width="3.28515625" style="20" customWidth="1"/>
    <col min="13576" max="13576" width="4.7109375" style="20" bestFit="1" customWidth="1"/>
    <col min="13577" max="13577" width="16.7109375" style="20" bestFit="1" customWidth="1"/>
    <col min="13578" max="13578" width="16.7109375" style="20" customWidth="1"/>
    <col min="13579" max="13579" width="15.7109375" style="20" bestFit="1" customWidth="1"/>
    <col min="13580" max="13580" width="13.28515625" style="20" customWidth="1"/>
    <col min="13581" max="13581" width="17.28515625" style="20" customWidth="1"/>
    <col min="13582" max="13828" width="9.140625" style="20"/>
    <col min="13829" max="13830" width="1" style="20" customWidth="1"/>
    <col min="13831" max="13831" width="3.28515625" style="20" customWidth="1"/>
    <col min="13832" max="13832" width="4.7109375" style="20" bestFit="1" customWidth="1"/>
    <col min="13833" max="13833" width="16.7109375" style="20" bestFit="1" customWidth="1"/>
    <col min="13834" max="13834" width="16.7109375" style="20" customWidth="1"/>
    <col min="13835" max="13835" width="15.7109375" style="20" bestFit="1" customWidth="1"/>
    <col min="13836" max="13836" width="13.28515625" style="20" customWidth="1"/>
    <col min="13837" max="13837" width="17.28515625" style="20" customWidth="1"/>
    <col min="13838" max="14084" width="9.140625" style="20"/>
    <col min="14085" max="14086" width="1" style="20" customWidth="1"/>
    <col min="14087" max="14087" width="3.28515625" style="20" customWidth="1"/>
    <col min="14088" max="14088" width="4.7109375" style="20" bestFit="1" customWidth="1"/>
    <col min="14089" max="14089" width="16.7109375" style="20" bestFit="1" customWidth="1"/>
    <col min="14090" max="14090" width="16.7109375" style="20" customWidth="1"/>
    <col min="14091" max="14091" width="15.7109375" style="20" bestFit="1" customWidth="1"/>
    <col min="14092" max="14092" width="13.28515625" style="20" customWidth="1"/>
    <col min="14093" max="14093" width="17.28515625" style="20" customWidth="1"/>
    <col min="14094" max="14340" width="9.140625" style="20"/>
    <col min="14341" max="14342" width="1" style="20" customWidth="1"/>
    <col min="14343" max="14343" width="3.28515625" style="20" customWidth="1"/>
    <col min="14344" max="14344" width="4.7109375" style="20" bestFit="1" customWidth="1"/>
    <col min="14345" max="14345" width="16.7109375" style="20" bestFit="1" customWidth="1"/>
    <col min="14346" max="14346" width="16.7109375" style="20" customWidth="1"/>
    <col min="14347" max="14347" width="15.7109375" style="20" bestFit="1" customWidth="1"/>
    <col min="14348" max="14348" width="13.28515625" style="20" customWidth="1"/>
    <col min="14349" max="14349" width="17.28515625" style="20" customWidth="1"/>
    <col min="14350" max="14596" width="9.140625" style="20"/>
    <col min="14597" max="14598" width="1" style="20" customWidth="1"/>
    <col min="14599" max="14599" width="3.28515625" style="20" customWidth="1"/>
    <col min="14600" max="14600" width="4.7109375" style="20" bestFit="1" customWidth="1"/>
    <col min="14601" max="14601" width="16.7109375" style="20" bestFit="1" customWidth="1"/>
    <col min="14602" max="14602" width="16.7109375" style="20" customWidth="1"/>
    <col min="14603" max="14603" width="15.7109375" style="20" bestFit="1" customWidth="1"/>
    <col min="14604" max="14604" width="13.28515625" style="20" customWidth="1"/>
    <col min="14605" max="14605" width="17.28515625" style="20" customWidth="1"/>
    <col min="14606" max="14852" width="9.140625" style="20"/>
    <col min="14853" max="14854" width="1" style="20" customWidth="1"/>
    <col min="14855" max="14855" width="3.28515625" style="20" customWidth="1"/>
    <col min="14856" max="14856" width="4.7109375" style="20" bestFit="1" customWidth="1"/>
    <col min="14857" max="14857" width="16.7109375" style="20" bestFit="1" customWidth="1"/>
    <col min="14858" max="14858" width="16.7109375" style="20" customWidth="1"/>
    <col min="14859" max="14859" width="15.7109375" style="20" bestFit="1" customWidth="1"/>
    <col min="14860" max="14860" width="13.28515625" style="20" customWidth="1"/>
    <col min="14861" max="14861" width="17.28515625" style="20" customWidth="1"/>
    <col min="14862" max="15108" width="9.140625" style="20"/>
    <col min="15109" max="15110" width="1" style="20" customWidth="1"/>
    <col min="15111" max="15111" width="3.28515625" style="20" customWidth="1"/>
    <col min="15112" max="15112" width="4.7109375" style="20" bestFit="1" customWidth="1"/>
    <col min="15113" max="15113" width="16.7109375" style="20" bestFit="1" customWidth="1"/>
    <col min="15114" max="15114" width="16.7109375" style="20" customWidth="1"/>
    <col min="15115" max="15115" width="15.7109375" style="20" bestFit="1" customWidth="1"/>
    <col min="15116" max="15116" width="13.28515625" style="20" customWidth="1"/>
    <col min="15117" max="15117" width="17.28515625" style="20" customWidth="1"/>
    <col min="15118" max="15364" width="9.140625" style="20"/>
    <col min="15365" max="15366" width="1" style="20" customWidth="1"/>
    <col min="15367" max="15367" width="3.28515625" style="20" customWidth="1"/>
    <col min="15368" max="15368" width="4.7109375" style="20" bestFit="1" customWidth="1"/>
    <col min="15369" max="15369" width="16.7109375" style="20" bestFit="1" customWidth="1"/>
    <col min="15370" max="15370" width="16.7109375" style="20" customWidth="1"/>
    <col min="15371" max="15371" width="15.7109375" style="20" bestFit="1" customWidth="1"/>
    <col min="15372" max="15372" width="13.28515625" style="20" customWidth="1"/>
    <col min="15373" max="15373" width="17.28515625" style="20" customWidth="1"/>
    <col min="15374" max="15620" width="9.140625" style="20"/>
    <col min="15621" max="15622" width="1" style="20" customWidth="1"/>
    <col min="15623" max="15623" width="3.28515625" style="20" customWidth="1"/>
    <col min="15624" max="15624" width="4.7109375" style="20" bestFit="1" customWidth="1"/>
    <col min="15625" max="15625" width="16.7109375" style="20" bestFit="1" customWidth="1"/>
    <col min="15626" max="15626" width="16.7109375" style="20" customWidth="1"/>
    <col min="15627" max="15627" width="15.7109375" style="20" bestFit="1" customWidth="1"/>
    <col min="15628" max="15628" width="13.28515625" style="20" customWidth="1"/>
    <col min="15629" max="15629" width="17.28515625" style="20" customWidth="1"/>
    <col min="15630" max="15876" width="9.140625" style="20"/>
    <col min="15877" max="15878" width="1" style="20" customWidth="1"/>
    <col min="15879" max="15879" width="3.28515625" style="20" customWidth="1"/>
    <col min="15880" max="15880" width="4.7109375" style="20" bestFit="1" customWidth="1"/>
    <col min="15881" max="15881" width="16.7109375" style="20" bestFit="1" customWidth="1"/>
    <col min="15882" max="15882" width="16.7109375" style="20" customWidth="1"/>
    <col min="15883" max="15883" width="15.7109375" style="20" bestFit="1" customWidth="1"/>
    <col min="15884" max="15884" width="13.28515625" style="20" customWidth="1"/>
    <col min="15885" max="15885" width="17.28515625" style="20" customWidth="1"/>
    <col min="15886" max="16132" width="9.140625" style="20"/>
    <col min="16133" max="16134" width="1" style="20" customWidth="1"/>
    <col min="16135" max="16135" width="3.28515625" style="20" customWidth="1"/>
    <col min="16136" max="16136" width="4.7109375" style="20" bestFit="1" customWidth="1"/>
    <col min="16137" max="16137" width="16.7109375" style="20" bestFit="1" customWidth="1"/>
    <col min="16138" max="16138" width="16.7109375" style="20" customWidth="1"/>
    <col min="16139" max="16139" width="15.7109375" style="20" bestFit="1" customWidth="1"/>
    <col min="16140" max="16140" width="13.28515625" style="20" customWidth="1"/>
    <col min="16141" max="16141" width="17.28515625" style="20" customWidth="1"/>
    <col min="16142" max="16384" width="9.140625" style="20"/>
  </cols>
  <sheetData>
    <row r="1" spans="2:40" ht="125.1" customHeight="1" thickBot="1"/>
    <row r="2" spans="2:40" s="27" customFormat="1" ht="36" customHeight="1" thickBot="1">
      <c r="C2" s="788" t="s">
        <v>177</v>
      </c>
      <c r="D2" s="789"/>
      <c r="E2" s="789"/>
      <c r="F2" s="789"/>
      <c r="G2" s="789"/>
      <c r="H2" s="789"/>
      <c r="I2" s="789"/>
      <c r="J2" s="320">
        <f>main!E15</f>
        <v>15</v>
      </c>
      <c r="K2" s="30"/>
      <c r="L2" s="30"/>
      <c r="M2" s="30"/>
      <c r="AN2" s="39" t="str">
        <f>IF([1]main!B10="","",[1]main!B10)</f>
        <v/>
      </c>
    </row>
    <row r="3" spans="2:40" ht="90.75" customHeight="1">
      <c r="B3" s="238"/>
      <c r="C3" s="239">
        <v>-1</v>
      </c>
      <c r="D3" s="791" t="s">
        <v>183</v>
      </c>
      <c r="E3" s="791"/>
      <c r="F3" s="791"/>
      <c r="G3" s="791"/>
      <c r="H3" s="791"/>
      <c r="I3" s="791"/>
      <c r="J3" s="791"/>
    </row>
    <row r="4" spans="2:40" ht="52.5" customHeight="1">
      <c r="B4" s="238"/>
      <c r="C4" s="240">
        <v>-2</v>
      </c>
      <c r="D4" s="804" t="s">
        <v>163</v>
      </c>
      <c r="E4" s="805"/>
      <c r="F4" s="805"/>
      <c r="G4" s="805"/>
      <c r="H4" s="805"/>
      <c r="I4" s="805"/>
      <c r="J4" s="806"/>
    </row>
    <row r="5" spans="2:40" ht="156" customHeight="1">
      <c r="B5" s="238"/>
      <c r="C5" s="241">
        <v>-3</v>
      </c>
      <c r="D5" s="792" t="s">
        <v>184</v>
      </c>
      <c r="E5" s="793"/>
      <c r="F5" s="793"/>
      <c r="G5" s="793"/>
      <c r="H5" s="793"/>
      <c r="I5" s="793"/>
      <c r="J5" s="794"/>
      <c r="AJ5" s="30">
        <f t="shared" ref="AJ5:AJ15" si="0">IF(G29="ليسانس",IF(F29&lt;=5,$F$14,IF(AND(F29&lt;=10,F29&gt;5),$G$14,IF(AND(F29&gt;10,F29&lt;=15),$H$14,IF(F29&gt;15,$I$14)))),0)</f>
        <v>0</v>
      </c>
      <c r="AK5" s="30">
        <f t="shared" ref="AK5:AK15" si="1">IF(G29="دكترا و بالاتر",IF(F29&lt;=5,$F$12,IF(AND(F29&lt;=10,F29&gt;5),$G$12,IF(AND(F29&gt;10,F29&lt;=15),$H$12,IF(F29&gt;15,$I$12)))),0)</f>
        <v>0</v>
      </c>
      <c r="AL5" s="30">
        <f t="shared" ref="AL5:AL15" si="2">IF(G29="فوق ليسانس",IF(F29&lt;=5,$F$13,IF(AND(F29&lt;=10,F29&gt;5),$G$13,IF(AND(F29&gt;10,F29&lt;=15),$H$13,IF(F29&gt;15,$I$13)))),0)</f>
        <v>0</v>
      </c>
      <c r="AM5" s="30">
        <f t="shared" ref="AM5:AM15" si="3">IF(G29="فوق ديپلم",IF(F29&lt;=5,$F$15,IF(AND(F29&lt;=10,F29&gt;5),$G$15,IF(AND(F29&gt;10,F29&lt;=15),$H$15,IF(F29&gt;15,$I$15)))),0)</f>
        <v>0</v>
      </c>
    </row>
    <row r="6" spans="2:40" ht="25.5" customHeight="1">
      <c r="C6" s="795" t="s">
        <v>118</v>
      </c>
      <c r="D6" s="795"/>
      <c r="E6" s="795"/>
      <c r="F6" s="795"/>
      <c r="G6" s="795"/>
      <c r="H6" s="795"/>
      <c r="I6" s="795"/>
      <c r="J6" s="251"/>
      <c r="AJ6" s="30">
        <f t="shared" si="0"/>
        <v>0</v>
      </c>
      <c r="AK6" s="30">
        <f t="shared" si="1"/>
        <v>0</v>
      </c>
      <c r="AL6" s="30">
        <f t="shared" si="2"/>
        <v>0</v>
      </c>
      <c r="AM6" s="30">
        <f t="shared" si="3"/>
        <v>0</v>
      </c>
    </row>
    <row r="7" spans="2:40" ht="28.5" customHeight="1">
      <c r="C7" s="796" t="s">
        <v>119</v>
      </c>
      <c r="D7" s="796"/>
      <c r="E7" s="796"/>
      <c r="F7" s="796"/>
      <c r="G7" s="796"/>
      <c r="H7" s="796"/>
      <c r="I7" s="796"/>
      <c r="J7" s="796"/>
      <c r="AJ7" s="30">
        <f t="shared" si="0"/>
        <v>0</v>
      </c>
      <c r="AK7" s="30">
        <f t="shared" si="1"/>
        <v>0</v>
      </c>
      <c r="AL7" s="30">
        <f t="shared" si="2"/>
        <v>0</v>
      </c>
      <c r="AM7" s="30">
        <f t="shared" si="3"/>
        <v>0</v>
      </c>
    </row>
    <row r="8" spans="2:40" ht="24.75" customHeight="1">
      <c r="D8" s="797"/>
      <c r="E8" s="797"/>
      <c r="F8" s="797"/>
      <c r="G8" s="797"/>
      <c r="H8" s="797"/>
      <c r="I8" s="797"/>
      <c r="J8" s="797"/>
      <c r="AJ8" s="30">
        <f t="shared" si="0"/>
        <v>0</v>
      </c>
      <c r="AK8" s="30">
        <f t="shared" si="1"/>
        <v>0</v>
      </c>
      <c r="AL8" s="30">
        <f t="shared" si="2"/>
        <v>0</v>
      </c>
      <c r="AM8" s="30">
        <f t="shared" si="3"/>
        <v>0</v>
      </c>
    </row>
    <row r="9" spans="2:40" ht="29.25" customHeight="1" thickBot="1">
      <c r="E9" s="798" t="s">
        <v>114</v>
      </c>
      <c r="F9" s="798"/>
      <c r="G9" s="798"/>
      <c r="H9" s="798"/>
      <c r="I9" s="798"/>
      <c r="AJ9" s="30">
        <f t="shared" si="0"/>
        <v>0</v>
      </c>
      <c r="AK9" s="30">
        <f t="shared" si="1"/>
        <v>0</v>
      </c>
      <c r="AL9" s="30">
        <f t="shared" si="2"/>
        <v>0</v>
      </c>
      <c r="AM9" s="30">
        <f t="shared" si="3"/>
        <v>0</v>
      </c>
    </row>
    <row r="10" spans="2:40" ht="24.75" customHeight="1" thickBot="1">
      <c r="D10" s="45"/>
      <c r="E10" s="46"/>
      <c r="F10" s="799" t="s">
        <v>108</v>
      </c>
      <c r="G10" s="800"/>
      <c r="H10" s="800"/>
      <c r="I10" s="801"/>
      <c r="J10" s="38"/>
      <c r="AJ10" s="30">
        <f t="shared" si="0"/>
        <v>0</v>
      </c>
      <c r="AK10" s="30">
        <f t="shared" si="1"/>
        <v>0</v>
      </c>
      <c r="AL10" s="30">
        <f t="shared" si="2"/>
        <v>0</v>
      </c>
      <c r="AM10" s="30">
        <f t="shared" si="3"/>
        <v>0</v>
      </c>
    </row>
    <row r="11" spans="2:40" ht="21" customHeight="1" thickBot="1">
      <c r="D11" s="802" t="s">
        <v>107</v>
      </c>
      <c r="E11" s="803"/>
      <c r="F11" s="220" t="s">
        <v>102</v>
      </c>
      <c r="G11" s="221" t="s">
        <v>103</v>
      </c>
      <c r="H11" s="221" t="s">
        <v>104</v>
      </c>
      <c r="I11" s="222" t="s">
        <v>105</v>
      </c>
      <c r="J11" s="30"/>
      <c r="AJ11" s="30">
        <f t="shared" si="0"/>
        <v>0</v>
      </c>
      <c r="AK11" s="30">
        <f t="shared" si="1"/>
        <v>0</v>
      </c>
      <c r="AL11" s="30">
        <f t="shared" si="2"/>
        <v>0</v>
      </c>
      <c r="AM11" s="30">
        <f t="shared" si="3"/>
        <v>0</v>
      </c>
    </row>
    <row r="12" spans="2:40" ht="24" customHeight="1" thickBot="1">
      <c r="D12" s="242">
        <v>1</v>
      </c>
      <c r="E12" s="307" t="s">
        <v>178</v>
      </c>
      <c r="F12" s="244"/>
      <c r="G12" s="244"/>
      <c r="H12" s="246"/>
      <c r="I12" s="248"/>
      <c r="J12" s="30"/>
      <c r="AJ12" s="30">
        <f t="shared" si="0"/>
        <v>0</v>
      </c>
      <c r="AK12" s="30">
        <f t="shared" si="1"/>
        <v>0</v>
      </c>
      <c r="AL12" s="30">
        <f t="shared" si="2"/>
        <v>0</v>
      </c>
      <c r="AM12" s="30">
        <f t="shared" si="3"/>
        <v>0</v>
      </c>
    </row>
    <row r="13" spans="2:40" ht="27.75" customHeight="1" thickBot="1">
      <c r="D13" s="242">
        <v>2</v>
      </c>
      <c r="E13" s="243" t="s">
        <v>179</v>
      </c>
      <c r="F13" s="245"/>
      <c r="G13" s="245"/>
      <c r="H13" s="247"/>
      <c r="I13" s="249"/>
      <c r="J13" s="30"/>
      <c r="AJ13" s="30">
        <f t="shared" si="0"/>
        <v>0</v>
      </c>
      <c r="AK13" s="30">
        <f t="shared" si="1"/>
        <v>0</v>
      </c>
      <c r="AL13" s="30">
        <f t="shared" si="2"/>
        <v>0</v>
      </c>
      <c r="AM13" s="30">
        <f t="shared" si="3"/>
        <v>0</v>
      </c>
    </row>
    <row r="14" spans="2:40" ht="33" customHeight="1" thickBot="1">
      <c r="D14" s="242">
        <v>3</v>
      </c>
      <c r="E14" s="243" t="s">
        <v>180</v>
      </c>
      <c r="F14" s="244"/>
      <c r="G14" s="244"/>
      <c r="H14" s="246"/>
      <c r="I14" s="309"/>
      <c r="J14" s="30"/>
      <c r="AJ14" s="30">
        <f t="shared" si="0"/>
        <v>0</v>
      </c>
      <c r="AK14" s="30">
        <f t="shared" si="1"/>
        <v>0</v>
      </c>
      <c r="AL14" s="30">
        <f t="shared" si="2"/>
        <v>0</v>
      </c>
      <c r="AM14" s="30">
        <f t="shared" si="3"/>
        <v>0</v>
      </c>
    </row>
    <row r="15" spans="2:40" ht="28.5" customHeight="1" thickBot="1">
      <c r="D15" s="242">
        <v>4</v>
      </c>
      <c r="E15" s="243" t="s">
        <v>101</v>
      </c>
      <c r="F15" s="245"/>
      <c r="G15" s="245"/>
      <c r="H15" s="247"/>
      <c r="I15" s="249"/>
      <c r="J15" s="30"/>
      <c r="AJ15" s="30">
        <f t="shared" si="0"/>
        <v>0</v>
      </c>
      <c r="AK15" s="30">
        <f t="shared" si="1"/>
        <v>0</v>
      </c>
      <c r="AL15" s="30">
        <f t="shared" si="2"/>
        <v>0</v>
      </c>
      <c r="AM15" s="30">
        <f t="shared" si="3"/>
        <v>0</v>
      </c>
    </row>
    <row r="16" spans="2:40">
      <c r="E16" s="47"/>
      <c r="F16" s="47"/>
      <c r="G16" s="47"/>
      <c r="H16" s="47"/>
      <c r="I16" s="47"/>
      <c r="J16" s="47"/>
      <c r="K16" s="47"/>
      <c r="L16" s="47"/>
      <c r="M16" s="47"/>
      <c r="AJ16" s="30">
        <f>IF(G44="ليسانس",IF(F44&lt;=5,$F$14,IF(AND(F44&lt;=10,F44&gt;5),$G$14,IF(AND(F44&gt;10,F44&lt;=15),$H$14,IF(F44&gt;15,$I$14)))),0)</f>
        <v>0</v>
      </c>
      <c r="AK16" s="30">
        <f>IF(G44="دكترا و بالاتر",IF(F44&lt;=5,$F$12,IF(AND(F44&lt;=10,F44&gt;5),$G$12,IF(AND(F44&gt;10,F44&lt;=15),$H$12,IF(F44&gt;15,$I$12)))),0)</f>
        <v>0</v>
      </c>
      <c r="AL16" s="30">
        <f>IF(G44="فوق ليسانس",IF(F44&lt;=5,$F$13,IF(AND(F44&lt;=10,F44&gt;5),$G$13,IF(AND(F44&gt;10,F44&lt;=15),$H$13,IF(F44&gt;15,$I$13)))),0)</f>
        <v>0</v>
      </c>
      <c r="AM16" s="30">
        <f>IF(G44="فوق ديپلم",IF(F44&lt;=5,$F$15,IF(AND(F44&lt;=10,F44&gt;5),$G$15,IF(AND(F44&gt;10,F44&lt;=15),$H$15,IF(F44&gt;15,$I$15)))),0)</f>
        <v>0</v>
      </c>
    </row>
    <row r="17" spans="4:39" ht="23.25" customHeight="1">
      <c r="E17" s="790" t="s">
        <v>115</v>
      </c>
      <c r="F17" s="790"/>
      <c r="G17" s="790"/>
      <c r="H17" s="790"/>
      <c r="I17" s="790"/>
      <c r="J17" s="47"/>
      <c r="K17" s="47"/>
      <c r="L17" s="47"/>
      <c r="M17" s="47"/>
      <c r="AJ17" s="30">
        <f>IF(G45="ليسانس",IF(F45&lt;=5,$F$14,IF(AND(F45&lt;=10,F45&gt;5),$G$14,IF(AND(F45&gt;10,F45&lt;=15),$H$14,IF(F45&gt;15,$I$14)))),0)</f>
        <v>0</v>
      </c>
      <c r="AK17" s="30">
        <f>IF(G45="دكترا و بالاتر",IF(F45&lt;=5,$F$12,IF(AND(F45&lt;=10,F45&gt;5),$G$12,IF(AND(F45&gt;10,F45&lt;=15),$H$12,IF(F45&gt;15,$I$12)))),0)</f>
        <v>0</v>
      </c>
      <c r="AL17" s="30">
        <f>IF(G45="فوق ليسانس",IF(F45&lt;=5,$F$13,IF(AND(F45&lt;=10,F45&gt;5),$G$13,IF(AND(F45&gt;10,F45&lt;=15),$H$13,IF(F45&gt;15,$I$13)))),0)</f>
        <v>0</v>
      </c>
      <c r="AM17" s="30">
        <f>IF(G45="فوق ديپلم",IF(F45&lt;=5,$F$15,IF(AND(F45&lt;=10,F45&gt;5),$G$15,IF(AND(F45&gt;10,F45&lt;=15),$H$15,IF(F45&gt;15,$I$15)))),0)</f>
        <v>0</v>
      </c>
    </row>
    <row r="18" spans="4:39" ht="22.5">
      <c r="D18" s="21"/>
      <c r="E18" s="323" t="s">
        <v>23</v>
      </c>
      <c r="F18" s="323" t="s">
        <v>95</v>
      </c>
      <c r="G18" s="782" t="s">
        <v>96</v>
      </c>
      <c r="H18" s="782"/>
      <c r="I18" s="324" t="s">
        <v>97</v>
      </c>
      <c r="J18" s="323" t="s">
        <v>43</v>
      </c>
      <c r="K18" s="31"/>
      <c r="L18" s="31"/>
      <c r="AJ18" s="30">
        <f>IF(G46="ليسانس",IF(F46&lt;=5,$F$14,IF(AND(F46&lt;=10,F46&gt;5),$G$14,IF(AND(F46&gt;10,F46&lt;=15),$H$14,IF(F46&gt;15,$I$14)))),0)</f>
        <v>0</v>
      </c>
      <c r="AK18" s="30">
        <f>IF(G46="دكترا و بالاتر",IF(F46&lt;=5,$F$12,IF(AND(F46&lt;=10,F46&gt;5),$G$12,IF(AND(F46&gt;10,F46&lt;=15),$H$12,IF(F46&gt;15,$I$12)))),0)</f>
        <v>0</v>
      </c>
      <c r="AL18" s="30">
        <f>IF(G46="فوق ليسانس",IF(F46&lt;=5,$F$13,IF(AND(F46&lt;=10,F46&gt;5),$G$13,IF(AND(F46&gt;10,F46&lt;=15),$H$13,IF(F46&gt;15,$I$13)))),0)</f>
        <v>0</v>
      </c>
      <c r="AM18" s="30">
        <f>IF(G46="فوق ديپلم",IF(F46&lt;=5,$F$15,IF(AND(F46&lt;=10,F46&gt;5),$G$15,IF(AND(F46&gt;10,F46&lt;=15),$H$15,IF(F46&gt;15,$I$15)))),0)</f>
        <v>0</v>
      </c>
    </row>
    <row r="19" spans="4:39" ht="68.25" customHeight="1">
      <c r="D19" s="21"/>
      <c r="E19" s="771">
        <v>1</v>
      </c>
      <c r="F19" s="771" t="s">
        <v>216</v>
      </c>
      <c r="G19" s="783">
        <v>0.7</v>
      </c>
      <c r="H19" s="783"/>
      <c r="I19" s="150" t="s">
        <v>113</v>
      </c>
      <c r="J19" s="770"/>
      <c r="K19" s="29"/>
      <c r="L19" s="29"/>
      <c r="AJ19" s="30">
        <f>IF(G47="ليسانس",IF(F47&lt;=5,$F$14,IF(AND(F47&lt;=10,F47&gt;5),$G$14,IF(AND(F47&gt;10,F47&lt;=15),$H$14,IF(F47&gt;15,$I$14)))),0)</f>
        <v>0</v>
      </c>
      <c r="AK19" s="30">
        <f>IF(G47="دكترا و بالاتر",IF(F47&lt;=5,$F$12,IF(AND(F47&lt;=10,F47&gt;5),$G$12,IF(AND(F47&gt;10,F47&lt;=15),$H$12,IF(F47&gt;15,$I$12)))),0)</f>
        <v>0</v>
      </c>
      <c r="AL19" s="30">
        <f>IF(G47="فوق ليسانس",IF(F47&lt;=5,$F$13,IF(AND(F47&lt;=10,F47&gt;5),$G$13,IF(AND(F47&gt;10,F47&lt;=15),$H$13,IF(F47&gt;15,$I$13)))),0)</f>
        <v>0</v>
      </c>
      <c r="AM19" s="30">
        <f>IF(G47="فوق ديپلم",IF(F47&lt;=5,$F$15,IF(AND(F47&lt;=10,F47&gt;5),$G$15,IF(AND(F47&gt;10,F47&lt;=15),$H$15,IF(F47&gt;15,$I$15)))),0)</f>
        <v>0</v>
      </c>
    </row>
    <row r="20" spans="4:39" ht="45" customHeight="1">
      <c r="D20" s="21"/>
      <c r="E20" s="771"/>
      <c r="F20" s="771"/>
      <c r="G20" s="783"/>
      <c r="H20" s="783"/>
      <c r="I20" s="316" t="str">
        <f>HYPERLINK("planning\ORG. Chart","چارت سازمانی")</f>
        <v>چارت سازمانی</v>
      </c>
      <c r="J20" s="770"/>
      <c r="K20" s="29"/>
      <c r="L20" s="29"/>
      <c r="AJ20" s="30"/>
      <c r="AK20" s="30"/>
      <c r="AL20" s="30"/>
      <c r="AM20" s="30"/>
    </row>
    <row r="21" spans="4:39" ht="44.25" customHeight="1">
      <c r="D21" s="21"/>
      <c r="E21" s="37">
        <v>2</v>
      </c>
      <c r="F21" s="37" t="s">
        <v>165</v>
      </c>
      <c r="G21" s="783">
        <v>0.3</v>
      </c>
      <c r="H21" s="783"/>
      <c r="I21" s="150" t="s">
        <v>166</v>
      </c>
      <c r="J21" s="325"/>
      <c r="K21" s="29"/>
      <c r="L21" s="29"/>
      <c r="AJ21" s="30">
        <f>IF(G48="ليسانس",IF(F48&lt;=5,$F$14,IF(AND(F48&lt;=10,F48&gt;5),$G$14,IF(AND(F48&gt;10,F48&lt;=15),$H$14,IF(F48&gt;15,$I$14)))),0)</f>
        <v>0</v>
      </c>
      <c r="AK21" s="30">
        <f>IF(G48="دكترا و بالاتر",IF(F48&lt;=5,$F$12,IF(AND(F48&lt;=10,F48&gt;5),$G$12,IF(AND(F48&gt;10,F48&lt;=15),$H$12,IF(F48&gt;15,$I$12)))),0)</f>
        <v>0</v>
      </c>
      <c r="AL21" s="30">
        <f>IF(G48="فوق ليسانس",IF(F48&lt;=5,$F$13,IF(AND(F48&lt;=10,F48&gt;5),$G$13,IF(AND(F48&gt;10,F48&lt;=15),$H$13,IF(F48&gt;15,$I$13)))),0)</f>
        <v>0</v>
      </c>
      <c r="AM21" s="30">
        <f>IF(G48="فوق ديپلم",IF(F48&lt;=5,$F$15,IF(AND(F48&lt;=10,F48&gt;5),$G$15,IF(AND(F48&gt;10,F48&lt;=15),$H$15,IF(F48&gt;15,$I$15)))),0)</f>
        <v>0</v>
      </c>
    </row>
    <row r="23" spans="4:39" ht="24.75" customHeight="1">
      <c r="G23" s="784" t="s">
        <v>111</v>
      </c>
      <c r="H23" s="785"/>
      <c r="I23" s="297"/>
    </row>
    <row r="26" spans="4:39" ht="22.5">
      <c r="F26" s="786" t="s">
        <v>185</v>
      </c>
      <c r="G26" s="786"/>
      <c r="H26" s="787"/>
    </row>
    <row r="27" spans="4:39" ht="15.75" thickBot="1"/>
    <row r="28" spans="4:39" ht="52.5" thickTop="1" thickBot="1">
      <c r="D28" s="223" t="s">
        <v>23</v>
      </c>
      <c r="E28" s="224" t="s">
        <v>98</v>
      </c>
      <c r="F28" s="224" t="s">
        <v>99</v>
      </c>
      <c r="G28" s="224" t="s">
        <v>8</v>
      </c>
      <c r="H28" s="224" t="s">
        <v>9</v>
      </c>
      <c r="I28" s="224" t="s">
        <v>109</v>
      </c>
      <c r="J28" s="224" t="s">
        <v>112</v>
      </c>
      <c r="K28" s="225" t="s">
        <v>106</v>
      </c>
      <c r="L28" s="226" t="s">
        <v>96</v>
      </c>
      <c r="M28" s="227" t="s">
        <v>49</v>
      </c>
    </row>
    <row r="29" spans="4:39" ht="30.75" customHeight="1">
      <c r="D29" s="270">
        <v>1</v>
      </c>
      <c r="E29" s="271"/>
      <c r="F29" s="272"/>
      <c r="G29" s="272"/>
      <c r="H29" s="272"/>
      <c r="I29" s="272"/>
      <c r="J29" s="272"/>
      <c r="K29" s="298"/>
      <c r="L29" s="299"/>
      <c r="M29" s="273" t="str">
        <f>HYPERLINK("planning\cv\cv"&amp;D29&amp;"","رزومه "&amp;D29&amp;"")</f>
        <v>رزومه 1</v>
      </c>
    </row>
    <row r="30" spans="4:39" ht="30.75" customHeight="1">
      <c r="D30" s="274">
        <v>2</v>
      </c>
      <c r="E30" s="275"/>
      <c r="F30" s="276"/>
      <c r="G30" s="276"/>
      <c r="H30" s="276"/>
      <c r="I30" s="276"/>
      <c r="J30" s="276"/>
      <c r="K30" s="300"/>
      <c r="L30" s="301"/>
      <c r="M30" s="273" t="s">
        <v>197</v>
      </c>
    </row>
    <row r="31" spans="4:39" ht="30.75" customHeight="1">
      <c r="D31" s="274">
        <v>3</v>
      </c>
      <c r="E31" s="275"/>
      <c r="F31" s="276"/>
      <c r="G31" s="277"/>
      <c r="H31" s="277"/>
      <c r="I31" s="277"/>
      <c r="J31" s="277"/>
      <c r="K31" s="302"/>
      <c r="L31" s="303"/>
      <c r="M31" s="273" t="str">
        <f>HYPERLINK("planning\cv\cv"&amp;D31&amp;"","رزومه "&amp;D31&amp;"")</f>
        <v>رزومه 3</v>
      </c>
    </row>
    <row r="32" spans="4:39" ht="30.75" customHeight="1">
      <c r="D32" s="274">
        <v>4</v>
      </c>
      <c r="E32" s="275"/>
      <c r="F32" s="276"/>
      <c r="G32" s="277"/>
      <c r="H32" s="277"/>
      <c r="I32" s="277"/>
      <c r="J32" s="277"/>
      <c r="K32" s="300"/>
      <c r="L32" s="301"/>
      <c r="M32" s="273" t="s">
        <v>198</v>
      </c>
    </row>
    <row r="33" spans="4:16" ht="30.75" customHeight="1">
      <c r="D33" s="274">
        <v>5</v>
      </c>
      <c r="E33" s="275"/>
      <c r="F33" s="276"/>
      <c r="G33" s="277"/>
      <c r="H33" s="277"/>
      <c r="I33" s="277"/>
      <c r="J33" s="277"/>
      <c r="K33" s="302"/>
      <c r="L33" s="303"/>
      <c r="M33" s="273" t="str">
        <f>HYPERLINK("planning\cv\cv"&amp;D33&amp;"","رزومه "&amp;D33&amp;"")</f>
        <v>رزومه 5</v>
      </c>
    </row>
    <row r="34" spans="4:16" ht="30.75" customHeight="1">
      <c r="D34" s="274">
        <v>6</v>
      </c>
      <c r="E34" s="275"/>
      <c r="F34" s="276"/>
      <c r="G34" s="277"/>
      <c r="H34" s="277"/>
      <c r="I34" s="277"/>
      <c r="J34" s="277"/>
      <c r="K34" s="300"/>
      <c r="L34" s="301"/>
      <c r="M34" s="273" t="s">
        <v>199</v>
      </c>
    </row>
    <row r="35" spans="4:16" ht="30.75" customHeight="1">
      <c r="D35" s="274">
        <v>7</v>
      </c>
      <c r="E35" s="275"/>
      <c r="F35" s="276"/>
      <c r="G35" s="277"/>
      <c r="H35" s="277"/>
      <c r="I35" s="277"/>
      <c r="J35" s="277"/>
      <c r="K35" s="302"/>
      <c r="L35" s="303"/>
      <c r="M35" s="273" t="str">
        <f>HYPERLINK("planning\cv\cv"&amp;D35&amp;"","رزومه "&amp;D35&amp;"")</f>
        <v>رزومه 7</v>
      </c>
    </row>
    <row r="36" spans="4:16" ht="30.75" customHeight="1">
      <c r="D36" s="274">
        <v>8</v>
      </c>
      <c r="E36" s="275"/>
      <c r="F36" s="276"/>
      <c r="G36" s="277"/>
      <c r="H36" s="277"/>
      <c r="I36" s="277"/>
      <c r="J36" s="277"/>
      <c r="K36" s="300"/>
      <c r="L36" s="301"/>
      <c r="M36" s="273" t="s">
        <v>200</v>
      </c>
    </row>
    <row r="37" spans="4:16" ht="30.75" customHeight="1">
      <c r="D37" s="274">
        <v>9</v>
      </c>
      <c r="E37" s="275"/>
      <c r="F37" s="276"/>
      <c r="G37" s="277"/>
      <c r="H37" s="277"/>
      <c r="I37" s="277"/>
      <c r="J37" s="277"/>
      <c r="K37" s="302"/>
      <c r="L37" s="303"/>
      <c r="M37" s="273" t="str">
        <f>HYPERLINK("planning\cv\cv"&amp;D37&amp;"","رزومه "&amp;D37&amp;"")</f>
        <v>رزومه 9</v>
      </c>
    </row>
    <row r="38" spans="4:16" ht="30.75" customHeight="1">
      <c r="D38" s="274">
        <v>10</v>
      </c>
      <c r="E38" s="275"/>
      <c r="F38" s="276"/>
      <c r="G38" s="277"/>
      <c r="H38" s="277"/>
      <c r="I38" s="277"/>
      <c r="J38" s="277"/>
      <c r="K38" s="300"/>
      <c r="L38" s="301"/>
      <c r="M38" s="273" t="str">
        <f>HYPERLINK("planning\cv\cv"&amp;D38&amp;"","رزومه "&amp;D38&amp;"")</f>
        <v>رزومه 10</v>
      </c>
    </row>
    <row r="39" spans="4:16" ht="30.75" hidden="1" customHeight="1">
      <c r="D39" s="40">
        <v>11</v>
      </c>
      <c r="E39" s="51"/>
      <c r="F39" s="41"/>
      <c r="G39" s="42"/>
      <c r="H39" s="42"/>
      <c r="I39" s="42"/>
      <c r="J39" s="42"/>
      <c r="K39" s="280"/>
      <c r="L39" s="281"/>
      <c r="M39" s="52" t="str">
        <f t="shared" ref="M39:M48" si="4">HYPERLINK("planning\cv\cv"&amp;D39&amp;"","مستندات "&amp;D39&amp;"")</f>
        <v>مستندات 11</v>
      </c>
    </row>
    <row r="40" spans="4:16" ht="30.75" hidden="1" customHeight="1">
      <c r="D40" s="35">
        <v>12</v>
      </c>
      <c r="E40" s="50"/>
      <c r="F40" s="36"/>
      <c r="G40" s="37"/>
      <c r="H40" s="37"/>
      <c r="I40" s="37"/>
      <c r="J40" s="37"/>
      <c r="K40" s="278"/>
      <c r="L40" s="279"/>
      <c r="M40" s="52" t="str">
        <f t="shared" si="4"/>
        <v>مستندات 12</v>
      </c>
    </row>
    <row r="41" spans="4:16" ht="30.75" hidden="1" customHeight="1">
      <c r="D41" s="40">
        <v>13</v>
      </c>
      <c r="E41" s="51"/>
      <c r="F41" s="41"/>
      <c r="G41" s="42"/>
      <c r="H41" s="42"/>
      <c r="I41" s="42"/>
      <c r="J41" s="42"/>
      <c r="K41" s="280"/>
      <c r="L41" s="281"/>
      <c r="M41" s="52" t="str">
        <f t="shared" si="4"/>
        <v>مستندات 13</v>
      </c>
    </row>
    <row r="42" spans="4:16" ht="30.75" hidden="1" customHeight="1">
      <c r="D42" s="35">
        <v>14</v>
      </c>
      <c r="E42" s="50"/>
      <c r="F42" s="36"/>
      <c r="G42" s="37"/>
      <c r="H42" s="37"/>
      <c r="I42" s="37"/>
      <c r="J42" s="37"/>
      <c r="K42" s="278"/>
      <c r="L42" s="279"/>
      <c r="M42" s="52" t="str">
        <f t="shared" si="4"/>
        <v>مستندات 14</v>
      </c>
    </row>
    <row r="43" spans="4:16" ht="30.75" hidden="1" customHeight="1">
      <c r="D43" s="40">
        <v>15</v>
      </c>
      <c r="E43" s="51"/>
      <c r="F43" s="41"/>
      <c r="G43" s="42"/>
      <c r="H43" s="42"/>
      <c r="I43" s="42"/>
      <c r="J43" s="42"/>
      <c r="K43" s="280"/>
      <c r="L43" s="281"/>
      <c r="M43" s="52" t="str">
        <f t="shared" si="4"/>
        <v>مستندات 15</v>
      </c>
    </row>
    <row r="44" spans="4:16" ht="30.75" hidden="1" customHeight="1">
      <c r="D44" s="35">
        <v>16</v>
      </c>
      <c r="E44" s="50"/>
      <c r="F44" s="36"/>
      <c r="G44" s="37"/>
      <c r="H44" s="37"/>
      <c r="I44" s="37"/>
      <c r="J44" s="37"/>
      <c r="K44" s="278"/>
      <c r="L44" s="279"/>
      <c r="M44" s="52" t="str">
        <f t="shared" si="4"/>
        <v>مستندات 16</v>
      </c>
    </row>
    <row r="45" spans="4:16" ht="30.75" hidden="1" customHeight="1">
      <c r="D45" s="40">
        <v>17</v>
      </c>
      <c r="E45" s="51"/>
      <c r="F45" s="41"/>
      <c r="G45" s="42"/>
      <c r="H45" s="42"/>
      <c r="I45" s="42"/>
      <c r="J45" s="42"/>
      <c r="K45" s="280"/>
      <c r="L45" s="281"/>
      <c r="M45" s="52" t="str">
        <f t="shared" si="4"/>
        <v>مستندات 17</v>
      </c>
    </row>
    <row r="46" spans="4:16" ht="30.75" hidden="1" customHeight="1">
      <c r="D46" s="35">
        <v>18</v>
      </c>
      <c r="E46" s="50"/>
      <c r="F46" s="36"/>
      <c r="G46" s="37"/>
      <c r="H46" s="37"/>
      <c r="I46" s="37"/>
      <c r="J46" s="37"/>
      <c r="K46" s="278"/>
      <c r="L46" s="279"/>
      <c r="M46" s="52" t="str">
        <f t="shared" si="4"/>
        <v>مستندات 18</v>
      </c>
      <c r="P46" s="308"/>
    </row>
    <row r="47" spans="4:16" ht="30.75" hidden="1" customHeight="1">
      <c r="D47" s="40">
        <v>19</v>
      </c>
      <c r="E47" s="51"/>
      <c r="F47" s="41"/>
      <c r="G47" s="42"/>
      <c r="H47" s="42"/>
      <c r="I47" s="42"/>
      <c r="J47" s="42"/>
      <c r="K47" s="280"/>
      <c r="L47" s="281"/>
      <c r="M47" s="52" t="str">
        <f t="shared" si="4"/>
        <v>مستندات 19</v>
      </c>
    </row>
    <row r="48" spans="4:16" ht="30.75" hidden="1" customHeight="1">
      <c r="D48" s="35">
        <v>20</v>
      </c>
      <c r="E48" s="50"/>
      <c r="F48" s="36"/>
      <c r="G48" s="37"/>
      <c r="H48" s="37"/>
      <c r="I48" s="37"/>
      <c r="J48" s="37"/>
      <c r="K48" s="278"/>
      <c r="L48" s="279"/>
      <c r="M48" s="52" t="str">
        <f t="shared" si="4"/>
        <v>مستندات 20</v>
      </c>
    </row>
    <row r="49" spans="3:29" ht="23.25" thickBot="1">
      <c r="C49" s="21"/>
      <c r="D49" s="22"/>
      <c r="E49" s="23"/>
      <c r="F49" s="23"/>
      <c r="G49" s="44"/>
      <c r="H49" s="44"/>
      <c r="I49" s="44"/>
      <c r="J49" s="44"/>
      <c r="K49" s="282"/>
      <c r="L49" s="282"/>
      <c r="M49" s="32"/>
    </row>
    <row r="50" spans="3:29" ht="23.25" thickBot="1">
      <c r="C50" s="21"/>
      <c r="D50" s="22"/>
      <c r="E50" s="23"/>
      <c r="F50" s="23"/>
      <c r="G50" s="44"/>
      <c r="H50" s="44"/>
      <c r="I50" s="44"/>
      <c r="J50" s="44"/>
      <c r="K50" s="321" t="s">
        <v>111</v>
      </c>
      <c r="L50" s="322"/>
      <c r="M50" s="32"/>
    </row>
    <row r="51" spans="3:29" ht="22.5">
      <c r="C51" s="21"/>
      <c r="D51" s="22"/>
      <c r="E51" s="23"/>
      <c r="F51" s="23"/>
      <c r="G51" s="44"/>
      <c r="H51" s="44"/>
      <c r="I51" s="44"/>
      <c r="J51" s="44"/>
      <c r="K51" s="282"/>
      <c r="L51" s="282"/>
      <c r="M51" s="32"/>
    </row>
    <row r="52" spans="3:29" ht="22.5">
      <c r="C52" s="21"/>
      <c r="D52" s="22"/>
      <c r="E52" s="23"/>
      <c r="F52" s="23"/>
      <c r="G52" s="44"/>
      <c r="H52" s="44"/>
      <c r="I52" s="772"/>
      <c r="J52" s="772"/>
      <c r="K52" s="772"/>
      <c r="L52" s="772"/>
      <c r="M52" s="772"/>
    </row>
    <row r="53" spans="3:29" ht="25.5" customHeight="1">
      <c r="C53" s="21"/>
      <c r="D53" s="22"/>
      <c r="E53" s="23"/>
      <c r="F53" s="23"/>
      <c r="G53" s="773" t="s">
        <v>166</v>
      </c>
      <c r="H53" s="774"/>
      <c r="I53" s="774"/>
      <c r="J53" s="774"/>
      <c r="K53" s="775"/>
    </row>
    <row r="54" spans="3:29" ht="23.25" thickBot="1">
      <c r="C54" s="21"/>
      <c r="D54" s="24"/>
      <c r="E54" s="25"/>
      <c r="F54" s="25"/>
      <c r="G54" s="26"/>
      <c r="H54" s="26"/>
      <c r="I54" s="26"/>
      <c r="J54" s="26"/>
      <c r="K54" s="33"/>
      <c r="L54" s="33"/>
      <c r="M54" s="32"/>
    </row>
    <row r="55" spans="3:29" s="27" customFormat="1" ht="50.25" customHeight="1" thickTop="1">
      <c r="D55" s="266" t="s">
        <v>44</v>
      </c>
      <c r="E55" s="776" t="s">
        <v>167</v>
      </c>
      <c r="F55" s="777"/>
      <c r="G55" s="777"/>
      <c r="H55" s="778"/>
      <c r="I55" s="228" t="s">
        <v>168</v>
      </c>
      <c r="J55" s="228" t="s">
        <v>96</v>
      </c>
      <c r="K55" s="250" t="s">
        <v>49</v>
      </c>
      <c r="L55" s="267" t="s">
        <v>120</v>
      </c>
      <c r="M55" s="268"/>
      <c r="AC55" s="20"/>
    </row>
    <row r="56" spans="3:29" ht="30" customHeight="1">
      <c r="D56" s="28">
        <v>1</v>
      </c>
      <c r="E56" s="779" t="s">
        <v>169</v>
      </c>
      <c r="F56" s="780"/>
      <c r="G56" s="780"/>
      <c r="H56" s="781"/>
      <c r="I56" s="284"/>
      <c r="J56" s="305"/>
      <c r="K56" s="283" t="s">
        <v>87</v>
      </c>
      <c r="L56" s="49"/>
    </row>
    <row r="57" spans="3:29" ht="30" customHeight="1">
      <c r="D57" s="28">
        <v>2</v>
      </c>
      <c r="E57" s="779" t="s">
        <v>170</v>
      </c>
      <c r="F57" s="780"/>
      <c r="G57" s="780"/>
      <c r="H57" s="781"/>
      <c r="I57" s="269"/>
      <c r="J57" s="305"/>
      <c r="K57" s="283" t="s">
        <v>100</v>
      </c>
      <c r="L57" s="49"/>
    </row>
    <row r="58" spans="3:29" ht="30" customHeight="1">
      <c r="D58" s="28">
        <v>3</v>
      </c>
      <c r="E58" s="779" t="s">
        <v>171</v>
      </c>
      <c r="F58" s="780"/>
      <c r="G58" s="780"/>
      <c r="H58" s="781"/>
      <c r="I58" s="284"/>
      <c r="J58" s="305"/>
      <c r="K58" s="283" t="s">
        <v>100</v>
      </c>
      <c r="L58" s="49"/>
    </row>
    <row r="60" spans="3:29" ht="30.75" customHeight="1">
      <c r="L60" s="48" t="s">
        <v>111</v>
      </c>
      <c r="M60" s="304"/>
    </row>
  </sheetData>
  <protectedRanges>
    <protectedRange sqref="E34:J48" name="Range1"/>
    <protectedRange sqref="E56:J58" name="Range2_1"/>
    <protectedRange sqref="E29:J33" name="Range1_1"/>
  </protectedRanges>
  <mergeCells count="25">
    <mergeCell ref="C2:I2"/>
    <mergeCell ref="E17:I17"/>
    <mergeCell ref="D3:J3"/>
    <mergeCell ref="D5:J5"/>
    <mergeCell ref="C6:I6"/>
    <mergeCell ref="C7:J7"/>
    <mergeCell ref="D8:J8"/>
    <mergeCell ref="E9:I9"/>
    <mergeCell ref="F10:I10"/>
    <mergeCell ref="D11:E11"/>
    <mergeCell ref="D4:J4"/>
    <mergeCell ref="E56:H56"/>
    <mergeCell ref="E57:H57"/>
    <mergeCell ref="E58:H58"/>
    <mergeCell ref="G18:H18"/>
    <mergeCell ref="G21:H21"/>
    <mergeCell ref="G23:H23"/>
    <mergeCell ref="F26:H26"/>
    <mergeCell ref="F19:F20"/>
    <mergeCell ref="G19:H20"/>
    <mergeCell ref="J19:J20"/>
    <mergeCell ref="E19:E20"/>
    <mergeCell ref="I52:M52"/>
    <mergeCell ref="G53:K53"/>
    <mergeCell ref="E55:H55"/>
  </mergeCells>
  <dataValidations disablePrompts="1" count="1">
    <dataValidation type="list" allowBlank="1" showInputMessage="1" showErrorMessage="1" sqref="G29:G48">
      <formula1>"دكترا و بالاتر,فوق ليسانس,ليسانس,فوق ديپلم,------,"</formula1>
    </dataValidation>
  </dataValidations>
  <hyperlinks>
    <hyperlink ref="I19" location="'planning &amp; HSE'!F26" display="جدول كفايت كاركنان كليدي"/>
    <hyperlink ref="I21" location="'planning &amp; HSE'!G53" display="جدول الزامات مدیریت ایمنی، بهداشت و محیط زیست (HSE) "/>
    <hyperlink ref="K56" r:id="rId1"/>
    <hyperlink ref="K58" r:id="rId2"/>
    <hyperlink ref="K57" r:id="rId3"/>
  </hyperlinks>
  <pageMargins left="0.70866141732283472" right="0.70866141732283472" top="0.74803149606299213" bottom="0.74803149606299213" header="0.31496062992125984" footer="0.31496062992125984"/>
  <pageSetup paperSize="9" orientation="landscape" r:id="rId4"/>
  <drawing r:id="rId5"/>
  <legacyDrawing r:id="rId6"/>
  <oleObjects>
    <mc:AlternateContent xmlns:mc="http://schemas.openxmlformats.org/markup-compatibility/2006">
      <mc:Choice Requires="x14">
        <oleObject progId="MSPhotoEd.3" shapeId="1026" r:id="rId7">
          <objectPr defaultSize="0" autoPict="0" r:id="rId8">
            <anchor moveWithCells="1">
              <from>
                <xdr:col>2</xdr:col>
                <xdr:colOff>76200</xdr:colOff>
                <xdr:row>0</xdr:row>
                <xdr:rowOff>685800</xdr:rowOff>
              </from>
              <to>
                <xdr:col>4</xdr:col>
                <xdr:colOff>228600</xdr:colOff>
                <xdr:row>0</xdr:row>
                <xdr:rowOff>1466850</xdr:rowOff>
              </to>
            </anchor>
          </objectPr>
        </oleObject>
      </mc:Choice>
      <mc:Fallback>
        <oleObject progId="MSPhotoEd.3" shapeId="1026" r:id="rId7"/>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main</vt:lpstr>
      <vt:lpstr>company info </vt:lpstr>
      <vt:lpstr>experience</vt:lpstr>
      <vt:lpstr>financial</vt:lpstr>
      <vt:lpstr>equipment</vt:lpstr>
      <vt:lpstr>planning &amp; HSE</vt:lpstr>
    </vt:vector>
  </TitlesOfParts>
  <Company>POGC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hkazemzade</dc:creator>
  <cp:lastModifiedBy>Mohammad Mehdi Alipour</cp:lastModifiedBy>
  <cp:lastPrinted>2017-08-29T14:33:15Z</cp:lastPrinted>
  <dcterms:created xsi:type="dcterms:W3CDTF">2012-08-07T09:43:29Z</dcterms:created>
  <dcterms:modified xsi:type="dcterms:W3CDTF">2020-07-15T11:46:32Z</dcterms:modified>
</cp:coreProperties>
</file>